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AlexandraCoulombe\Downloads\"/>
    </mc:Choice>
  </mc:AlternateContent>
  <xr:revisionPtr revIDLastSave="0" documentId="8_{C51F5F3C-5F23-4189-841B-8CC1FE485567}" xr6:coauthVersionLast="47" xr6:coauthVersionMax="47" xr10:uidLastSave="{00000000-0000-0000-0000-000000000000}"/>
  <bookViews>
    <workbookView xWindow="28680" yWindow="-120" windowWidth="29040" windowHeight="15720" xr2:uid="{00000000-000D-0000-FFFF-FFFF00000000}"/>
  </bookViews>
  <sheets>
    <sheet name="SAFc Procurement RFI" sheetId="9" r:id="rId1"/>
    <sheet name="Price Conversions_Gallons " sheetId="10" r:id="rId2"/>
    <sheet name="Price Conversions_Tonnes" sheetId="11" r:id="rId3"/>
    <sheet name="Dropdowns" sheetId="6"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 i="11" l="1"/>
  <c r="C45" i="11"/>
  <c r="C46" i="11" s="1"/>
  <c r="C22" i="11" s="1"/>
  <c r="C44" i="11"/>
  <c r="C41" i="11"/>
  <c r="C39" i="11"/>
  <c r="C37" i="11"/>
  <c r="C40" i="11" s="1"/>
  <c r="C36" i="11"/>
  <c r="C35" i="11"/>
  <c r="C32" i="11"/>
  <c r="C31" i="11"/>
  <c r="C33" i="11" s="1"/>
  <c r="C21" i="11" s="1"/>
  <c r="C46" i="10"/>
  <c r="C45" i="10"/>
  <c r="C47" i="10" s="1"/>
  <c r="C40" i="10"/>
  <c r="C37" i="10"/>
  <c r="C36" i="10"/>
  <c r="C38" i="10" s="1"/>
  <c r="C41" i="10" s="1"/>
  <c r="C32" i="10"/>
  <c r="C31" i="10"/>
  <c r="C34" i="10" s="1"/>
  <c r="C49" i="11" l="1"/>
  <c r="C50" i="11" s="1"/>
  <c r="C26" i="11" s="1"/>
  <c r="C42" i="11"/>
  <c r="C25" i="11" s="1"/>
  <c r="C48" i="10"/>
  <c r="C26" i="10" s="1"/>
  <c r="C22" i="10"/>
  <c r="C33" i="10"/>
  <c r="C21" i="10" l="1"/>
  <c r="C42" i="10"/>
  <c r="C43" i="10" s="1"/>
  <c r="C25" i="10" s="1"/>
</calcChain>
</file>

<file path=xl/sharedStrings.xml><?xml version="1.0" encoding="utf-8"?>
<sst xmlns="http://schemas.openxmlformats.org/spreadsheetml/2006/main" count="221" uniqueCount="130">
  <si>
    <t>Introduction</t>
  </si>
  <si>
    <t>SAFc Requirements</t>
  </si>
  <si>
    <t>North America</t>
  </si>
  <si>
    <t>Scope 3</t>
  </si>
  <si>
    <t>Scope 1</t>
  </si>
  <si>
    <t>SAFc Scope</t>
  </si>
  <si>
    <t>Sustainable Aviation Buyers Alliance - SAFc Procurement Request for Information (RFI)</t>
  </si>
  <si>
    <t>RFI Respondents are expected to be able to supply SAF that would meet the SABA Eligible criteria outlined in SABA's Sustainability Framework. This includes SAFc delivery via a SABA Eligible registry. Once the formal RFP process is underway, offers will be expected to align with SABA's standard commercial terms, which can be found in Annex II of the SAFc Connect Database Manual.</t>
  </si>
  <si>
    <t>Regional alignment type</t>
  </si>
  <si>
    <t>Region of uplift</t>
  </si>
  <si>
    <t>Region of production</t>
  </si>
  <si>
    <t>N/A</t>
  </si>
  <si>
    <t>Level of regional specificity</t>
  </si>
  <si>
    <t>None</t>
  </si>
  <si>
    <t>Continent</t>
  </si>
  <si>
    <t>Airport</t>
  </si>
  <si>
    <t>Country</t>
  </si>
  <si>
    <t>State/Province</t>
  </si>
  <si>
    <t>Identifying information</t>
  </si>
  <si>
    <t>Company Name</t>
  </si>
  <si>
    <t>Contact Name</t>
  </si>
  <si>
    <t>Title</t>
  </si>
  <si>
    <t>Contact email</t>
  </si>
  <si>
    <t>Organization Type</t>
  </si>
  <si>
    <t>If Other, please specify</t>
  </si>
  <si>
    <t>Share of total available volume</t>
  </si>
  <si>
    <t>Region</t>
  </si>
  <si>
    <t>Europe</t>
  </si>
  <si>
    <t>Latin America</t>
  </si>
  <si>
    <t>Asia-Pacific</t>
  </si>
  <si>
    <t>Middle East</t>
  </si>
  <si>
    <t>Africa</t>
  </si>
  <si>
    <t>Other</t>
  </si>
  <si>
    <t>Drivers of regional price differences</t>
  </si>
  <si>
    <t>1. Supplier Information</t>
  </si>
  <si>
    <t>2. Available SAFc Supply</t>
  </si>
  <si>
    <t>3. Regional Breakdown of Available Supply</t>
  </si>
  <si>
    <t>4. SAFc Regional Pricing</t>
  </si>
  <si>
    <t>5. Additional Information</t>
  </si>
  <si>
    <t>This form is intended to help SABA assess the feasibility, scope, and design of its fourth collective SAF certificate procurement (RFP 4). Please provide information regarding your organization, available SAF certificate supply and pricing, regional availability, and any additional relevant details.</t>
  </si>
  <si>
    <t>Relevant Links:</t>
  </si>
  <si>
    <t>SABA Eligible Registries</t>
  </si>
  <si>
    <t>SAFc Connect Database Manual</t>
  </si>
  <si>
    <t>Share estimated available SAF certificate volumes by year for 2028-2030. Complete the pricing and volume questions that best represent your expected availability. If ranges need explanation, use the narrative field below.</t>
  </si>
  <si>
    <t>Other details</t>
  </si>
  <si>
    <t>Preliminary discussions have indicated that some SABA buyers may be interested in procuring SAFc in alignment with their global operations. To aid in understanding the feasibility of these preferences, please describe the regional availability of your supply through the below questions.</t>
  </si>
  <si>
    <t>Regional-specific details</t>
  </si>
  <si>
    <r>
      <rPr>
        <b/>
        <sz val="11"/>
        <color theme="1"/>
        <rFont val="Calibri"/>
        <family val="2"/>
        <scheme val="minor"/>
      </rPr>
      <t>3a. Please specify the potential SAF production location(s) for the volumes shared above.</t>
    </r>
    <r>
      <rPr>
        <sz val="11"/>
        <color theme="1"/>
        <rFont val="Calibri"/>
        <family val="2"/>
        <scheme val="minor"/>
      </rPr>
      <t xml:space="preserve">
</t>
    </r>
    <r>
      <rPr>
        <i/>
        <sz val="11"/>
        <color theme="1"/>
        <rFont val="Calibri"/>
        <family val="2"/>
        <scheme val="minor"/>
      </rPr>
      <t>Please be as specific as possible (e.g., specific production facility)</t>
    </r>
  </si>
  <si>
    <r>
      <rPr>
        <b/>
        <sz val="11"/>
        <color theme="1"/>
        <rFont val="Calibri"/>
        <family val="2"/>
        <scheme val="minor"/>
      </rPr>
      <t>3b. Please specify the potential SAF uplift location(s) for the volumes shared above.</t>
    </r>
    <r>
      <rPr>
        <sz val="11"/>
        <color theme="1"/>
        <rFont val="Calibri"/>
        <family val="2"/>
        <scheme val="minor"/>
      </rPr>
      <t xml:space="preserve">
</t>
    </r>
    <r>
      <rPr>
        <i/>
        <sz val="11"/>
        <color theme="1"/>
        <rFont val="Calibri"/>
        <family val="2"/>
        <scheme val="minor"/>
      </rPr>
      <t>Please be as specific as possible (e.g., specific airport)</t>
    </r>
  </si>
  <si>
    <t>Please specify what percentage of the volumes shared above you would have available from 2028-2030 in the below regions.</t>
  </si>
  <si>
    <t>Example: North America</t>
  </si>
  <si>
    <r>
      <rPr>
        <b/>
        <sz val="11"/>
        <color theme="1"/>
        <rFont val="Calibri"/>
        <family val="2"/>
        <scheme val="minor"/>
      </rPr>
      <t>4a. For which of the above regions would there be a premium compared to the average price(s) noted in Section 2?</t>
    </r>
    <r>
      <rPr>
        <sz val="11"/>
        <color theme="1"/>
        <rFont val="Calibri"/>
        <family val="2"/>
        <scheme val="minor"/>
      </rPr>
      <t xml:space="preserve">
</t>
    </r>
    <r>
      <rPr>
        <i/>
        <sz val="11"/>
        <color theme="1"/>
        <rFont val="Calibri"/>
        <family val="2"/>
        <scheme val="minor"/>
      </rPr>
      <t>Please specify the regions and approximate premium percentage.</t>
    </r>
  </si>
  <si>
    <r>
      <rPr>
        <b/>
        <sz val="11"/>
        <color theme="1"/>
        <rFont val="Calibri"/>
        <family val="2"/>
        <scheme val="minor"/>
      </rPr>
      <t>4b. Please elaborate on what factor(s) contribute to the premiums specified in Question 4a.</t>
    </r>
    <r>
      <rPr>
        <sz val="11"/>
        <color theme="1"/>
        <rFont val="Calibri"/>
        <family val="2"/>
        <scheme val="minor"/>
      </rPr>
      <t xml:space="preserve">
</t>
    </r>
    <r>
      <rPr>
        <i/>
        <sz val="11"/>
        <color theme="1"/>
        <rFont val="Calibri"/>
        <family val="2"/>
        <scheme val="minor"/>
      </rPr>
      <t>Examples could include varying policy incentives, feedstock constraints, higher production costs, etc.</t>
    </r>
  </si>
  <si>
    <t>4d. Are there any additional regional sourcing considerations we should take into account?</t>
  </si>
  <si>
    <t>5a. Are there any additional details that would be helpful for us to consider as we draft the formal RFP?</t>
  </si>
  <si>
    <t>Supply availability</t>
  </si>
  <si>
    <r>
      <t xml:space="preserve">How much SABA Eligbile SAFc do you expect to have available for sale from 2028-2030, and at approximatley what average price? 
</t>
    </r>
    <r>
      <rPr>
        <i/>
        <sz val="10"/>
        <color rgb="FF000000"/>
        <rFont val="Calibri"/>
        <family val="2"/>
      </rPr>
      <t xml:space="preserve">Pricing information is optional. </t>
    </r>
  </si>
  <si>
    <t>SABA Sustainability Framework V4 Draft*</t>
  </si>
  <si>
    <t>Please provide organization and contact details. Orange cells are fillable.</t>
  </si>
  <si>
    <t>2a. Volume (mtCO2e/year)</t>
  </si>
  <si>
    <t>2b. Average Price ($/mtCO2e)</t>
  </si>
  <si>
    <r>
      <rPr>
        <b/>
        <sz val="11"/>
        <color theme="1"/>
        <rFont val="Calibri"/>
        <family val="2"/>
        <scheme val="minor"/>
      </rPr>
      <t>2c. Please describe your proposed pricing structure(s) for the volumes outlined above.</t>
    </r>
    <r>
      <rPr>
        <sz val="11"/>
        <color theme="1"/>
        <rFont val="Calibri"/>
        <family val="2"/>
        <scheme val="minor"/>
      </rPr>
      <t xml:space="preserve">
</t>
    </r>
    <r>
      <rPr>
        <i/>
        <sz val="11"/>
        <color theme="1"/>
        <rFont val="Calibri"/>
        <family val="2"/>
        <scheme val="minor"/>
      </rPr>
      <t>Examples of pricing structures include but are not limited to fixed pricing, fossil indexed pricing, cost-plus model, or price floors and ceilings.</t>
    </r>
  </si>
  <si>
    <t>*Some buyers have expressed interest in procuring SAF from airports near their operations to support local economic development. This RFI is intended, in part, to assess the feasibility of this procurement model, and we welcome any feedback on its practicality, benefits, challenges, and key considerations</t>
  </si>
  <si>
    <r>
      <rPr>
        <b/>
        <sz val="11"/>
        <color theme="1"/>
        <rFont val="Calibri"/>
        <family val="2"/>
        <scheme val="minor"/>
      </rPr>
      <t>4c. Based on potential buyer demand for more geographically specific SAFc, how feasible would it be to provide SAFc tied to a specific country, state/province, or airport*, rather than broader continent-level designation? Would there be an impact on pricing compared to the average pricing provided in Section 2?</t>
    </r>
    <r>
      <rPr>
        <sz val="11"/>
        <color theme="1"/>
        <rFont val="Calibri"/>
        <family val="2"/>
        <scheme val="minor"/>
      </rPr>
      <t xml:space="preserve">
</t>
    </r>
    <r>
      <rPr>
        <i/>
        <sz val="11"/>
        <color theme="1"/>
        <rFont val="Calibri"/>
        <family val="2"/>
        <scheme val="minor"/>
      </rPr>
      <t>Please share how feasible it would be to meet buyer requests at those different regional specificities, and how that would impact pricing and/or contracting.</t>
    </r>
  </si>
  <si>
    <r>
      <rPr>
        <b/>
        <sz val="11"/>
        <color theme="1"/>
        <rFont val="Calibri"/>
        <family val="2"/>
        <scheme val="minor"/>
      </rPr>
      <t xml:space="preserve">2d. How would longer contract terms affect your proposed pricing and the value provided to customers?
</t>
    </r>
    <r>
      <rPr>
        <i/>
        <sz val="11"/>
        <color theme="1"/>
        <rFont val="Calibri"/>
        <family val="2"/>
        <scheme val="minor"/>
      </rPr>
      <t>Relative to the price(s) specified in 2b, how would pricing be expected to change across different contract terms (e.g., 1, 3, 5 or more years)? If applicable, please indicate the approximate percentage increase or decrease associated with each term length.</t>
    </r>
  </si>
  <si>
    <t>Example: Europe</t>
  </si>
  <si>
    <t>Submission Instructions</t>
  </si>
  <si>
    <r>
      <t xml:space="preserve">Please send your completed RFI submission to </t>
    </r>
    <r>
      <rPr>
        <b/>
        <sz val="11"/>
        <rFont val="Calibri"/>
        <family val="2"/>
        <scheme val="minor"/>
      </rPr>
      <t>SABARFP@gmacenter.org</t>
    </r>
    <r>
      <rPr>
        <sz val="11"/>
        <rFont val="Calibri"/>
        <family val="2"/>
        <scheme val="minor"/>
      </rPr>
      <t xml:space="preserve"> with the subject line: </t>
    </r>
    <r>
      <rPr>
        <i/>
        <sz val="11"/>
        <rFont val="Calibri"/>
        <family val="2"/>
        <scheme val="minor"/>
      </rPr>
      <t>RFP 4 RFI Response</t>
    </r>
    <r>
      <rPr>
        <sz val="11"/>
        <rFont val="Calibri"/>
        <family val="2"/>
        <scheme val="minor"/>
      </rPr>
      <t xml:space="preserve">. </t>
    </r>
    <r>
      <rPr>
        <b/>
        <sz val="11"/>
        <rFont val="Calibri"/>
        <family val="2"/>
        <scheme val="minor"/>
      </rPr>
      <t>Responses are due by August 21st, 2026.</t>
    </r>
  </si>
  <si>
    <t xml:space="preserve">*Solely for the purposes of completing this RFI, to determine SABA eligibility, please use the regulatory surplus guidance contained in the V4 draft of the sustainability framework, which generally would allow SAF certificates to be generated and sold to voluntary corporate customers from fuel that is also subject to the EU ETS, California LCFS, and British Columbia LCFS, among other regulatory programs. Please note, however, that V4 remains in draft form and may be revised prior to adoption and before the release of any future RFP. </t>
  </si>
  <si>
    <t>Price Conversions</t>
  </si>
  <si>
    <t xml:space="preserve">Inputs | From SAFc Provider </t>
  </si>
  <si>
    <t>SAF Quantity (gallons)</t>
  </si>
  <si>
    <t>gal</t>
  </si>
  <si>
    <t>SAFc Pricing ($/gal SAF)*</t>
  </si>
  <si>
    <t>$/gal</t>
  </si>
  <si>
    <t>SAF Density (gallons)</t>
  </si>
  <si>
    <t>mt SAF/gal</t>
  </si>
  <si>
    <t>SAF Lower Heating Value</t>
  </si>
  <si>
    <t>MJ/mt SAF</t>
  </si>
  <si>
    <t>SAF Emission Factor</t>
  </si>
  <si>
    <t>gCO2e/MJ</t>
  </si>
  <si>
    <t>Fossil Reference Fuel CI</t>
  </si>
  <si>
    <t>Source for SAF Density</t>
  </si>
  <si>
    <t>Example: lab testing, title specification</t>
  </si>
  <si>
    <t>Source for Lower Heating Value</t>
  </si>
  <si>
    <t>Example: EU RED default factor</t>
  </si>
  <si>
    <t xml:space="preserve">*SAFc Pricing input should reflect the green premium of producing SAF (difference in cost in producing SAF and conventional fuels) </t>
  </si>
  <si>
    <t>Underlying SAF Quantity and Pricing</t>
  </si>
  <si>
    <t>SAF Quantity  (tonnes)</t>
  </si>
  <si>
    <t>mt SAF</t>
  </si>
  <si>
    <t>SAFc Pricing ($/mt SAF)</t>
  </si>
  <si>
    <t>$/mt SAF</t>
  </si>
  <si>
    <t>Emissions Reductions Offered</t>
  </si>
  <si>
    <t>mtCO2e</t>
  </si>
  <si>
    <t>Price Per Emissions Reduced</t>
  </si>
  <si>
    <t>$/mtCO2e</t>
  </si>
  <si>
    <t>Calculations</t>
  </si>
  <si>
    <r>
      <t xml:space="preserve">Inputs are in </t>
    </r>
    <r>
      <rPr>
        <i/>
        <sz val="11"/>
        <color theme="0" tint="-0.499984740745262"/>
        <rFont val="Calibri"/>
        <family val="2"/>
        <scheme val="minor"/>
      </rPr>
      <t>grey</t>
    </r>
    <r>
      <rPr>
        <i/>
        <sz val="11"/>
        <color theme="1"/>
        <rFont val="Calibri"/>
        <family val="2"/>
        <scheme val="minor"/>
      </rPr>
      <t>.</t>
    </r>
  </si>
  <si>
    <t>Total Fuel Offered (gallons)</t>
  </si>
  <si>
    <t>SAF Quantity (tonnes)</t>
  </si>
  <si>
    <t>SAF Quantity (litres)</t>
  </si>
  <si>
    <t>L</t>
  </si>
  <si>
    <t>Baseline Emission Factor</t>
  </si>
  <si>
    <t>Certified SAF Emission Factor</t>
  </si>
  <si>
    <t>Emissions Factor Delta</t>
  </si>
  <si>
    <t>Emissions Reductions per mt SAF</t>
  </si>
  <si>
    <t>mtCO2e/mt SAF</t>
  </si>
  <si>
    <t>Total Fuel Offered (tonnes)</t>
  </si>
  <si>
    <t>For Reference | Values and Conversion Factors, Subsidies, and Incentives</t>
  </si>
  <si>
    <t>Emissions Reductions Price</t>
  </si>
  <si>
    <r>
      <t xml:space="preserve">Volume Conversion </t>
    </r>
    <r>
      <rPr>
        <sz val="11"/>
        <color rgb="FF000000"/>
        <rFont val="Calibri"/>
        <family val="2"/>
        <scheme val="minor"/>
      </rPr>
      <t>(liters/gallon)</t>
    </r>
  </si>
  <si>
    <t>SAF Physical Density</t>
  </si>
  <si>
    <t>Mass per unit volume defined by Seller and disclosed to Buyer</t>
  </si>
  <si>
    <t>Energy content per mass, defined by Seller and disclosed to Buyer</t>
  </si>
  <si>
    <t>Subsidies and incentives claimed at the time of execution</t>
  </si>
  <si>
    <t>Disclosed by Seller</t>
  </si>
  <si>
    <t>SAFc Pricing ($/mt SAF)*</t>
  </si>
  <si>
    <t>SAF Density (tonnes)</t>
  </si>
  <si>
    <t>SAF Quantity  (gallons)</t>
  </si>
  <si>
    <t>SAFc Pricing ($/gal)</t>
  </si>
  <si>
    <t>SAF Density (gal)</t>
  </si>
  <si>
    <t>SAF Density (mt SAF/gal)</t>
  </si>
  <si>
    <t>SAFc Pricing ($/gal SAF)</t>
  </si>
  <si>
    <t>Oceania</t>
  </si>
  <si>
    <r>
      <rPr>
        <b/>
        <i/>
        <sz val="11"/>
        <color rgb="FF000000"/>
        <rFont val="Aptos Narrow"/>
        <family val="2"/>
      </rPr>
      <t>Instructions:</t>
    </r>
    <r>
      <rPr>
        <i/>
        <sz val="11"/>
        <color rgb="FF000000"/>
        <rFont val="Aptos Narrow"/>
        <family val="2"/>
      </rPr>
      <t xml:space="preserve"> Only adjust values in </t>
    </r>
    <r>
      <rPr>
        <b/>
        <i/>
        <sz val="11"/>
        <color rgb="FF000000"/>
        <rFont val="Aptos Narrow"/>
        <family val="2"/>
      </rPr>
      <t xml:space="preserve">white </t>
    </r>
    <r>
      <rPr>
        <i/>
        <sz val="11"/>
        <color rgb="FF000000"/>
        <rFont val="Aptos Narrow"/>
        <family val="2"/>
      </rPr>
      <t xml:space="preserve">(cells are currently filled with example values). Conversion rates are provided by the SAFc provider, but must be justified. Final outputs are in </t>
    </r>
    <r>
      <rPr>
        <i/>
        <sz val="11"/>
        <color rgb="FF4EA72E"/>
        <rFont val="Aptos Narrow"/>
        <family val="2"/>
      </rPr>
      <t>green</t>
    </r>
    <r>
      <rPr>
        <i/>
        <sz val="11"/>
        <color rgb="FF000000"/>
        <rFont val="Aptos Narrow"/>
        <family val="2"/>
      </rPr>
      <t>.</t>
    </r>
  </si>
  <si>
    <r>
      <rPr>
        <b/>
        <i/>
        <sz val="11"/>
        <color theme="1"/>
        <rFont val="Calibri"/>
        <family val="2"/>
        <scheme val="minor"/>
      </rPr>
      <t>Purpose:</t>
    </r>
    <r>
      <rPr>
        <i/>
        <sz val="11"/>
        <color theme="1"/>
        <rFont val="Calibri"/>
        <family val="2"/>
        <scheme val="minor"/>
      </rPr>
      <t xml:space="preserve"> Ensure SAFc Providers have a common understanding of the conversion between physical SAF quantities, emission reductions, and pricing.</t>
    </r>
  </si>
  <si>
    <t>Outputs</t>
  </si>
  <si>
    <r>
      <rPr>
        <b/>
        <i/>
        <sz val="11"/>
        <color theme="1"/>
        <rFont val="Calibri"/>
        <family val="2"/>
        <scheme val="minor"/>
      </rPr>
      <t>Instructions:</t>
    </r>
    <r>
      <rPr>
        <i/>
        <sz val="11"/>
        <color theme="1"/>
        <rFont val="Calibri"/>
        <family val="2"/>
        <scheme val="minor"/>
      </rPr>
      <t xml:space="preserve"> Only adjust values in </t>
    </r>
    <r>
      <rPr>
        <b/>
        <i/>
        <sz val="11"/>
        <rFont val="Calibri"/>
        <family val="2"/>
        <scheme val="minor"/>
      </rPr>
      <t xml:space="preserve">white </t>
    </r>
    <r>
      <rPr>
        <i/>
        <sz val="11"/>
        <rFont val="Calibri"/>
        <family val="2"/>
        <scheme val="minor"/>
      </rPr>
      <t>(cells are currently filled with example values)</t>
    </r>
    <r>
      <rPr>
        <i/>
        <sz val="11"/>
        <color theme="1"/>
        <rFont val="Calibri"/>
        <family val="2"/>
        <scheme val="minor"/>
      </rPr>
      <t xml:space="preserve">. Conversion rates are provided by the SAFc provider, but must be justified. Final outputs are in </t>
    </r>
    <r>
      <rPr>
        <i/>
        <sz val="11"/>
        <color theme="9"/>
        <rFont val="Calibri"/>
        <family val="2"/>
        <scheme val="minor"/>
      </rPr>
      <t>green</t>
    </r>
    <r>
      <rPr>
        <i/>
        <sz val="11"/>
        <color theme="1"/>
        <rFont val="Calibri"/>
        <family val="2"/>
        <scheme val="minor"/>
      </rPr>
      <t>.</t>
    </r>
  </si>
  <si>
    <r>
      <rPr>
        <b/>
        <sz val="11"/>
        <color theme="1"/>
        <rFont val="Calibri"/>
        <family val="2"/>
        <scheme val="minor"/>
      </rPr>
      <t>2e. Are there any collective volume thresholds where 'economics of scale' pricing benefits would apply for buyers?</t>
    </r>
    <r>
      <rPr>
        <sz val="11"/>
        <color theme="1"/>
        <rFont val="Calibri"/>
        <family val="2"/>
        <scheme val="minor"/>
      </rPr>
      <t xml:space="preserve">
</t>
    </r>
    <r>
      <rPr>
        <i/>
        <sz val="11"/>
        <color theme="1"/>
        <rFont val="Calibri"/>
        <family val="2"/>
        <scheme val="minor"/>
      </rPr>
      <t>If yes, please specify 1) what the threshold is and 2) what the size of the impact would be as a percentage of the price(s) specified above.</t>
    </r>
  </si>
  <si>
    <r>
      <rPr>
        <b/>
        <sz val="11"/>
        <color theme="1"/>
        <rFont val="Calibri"/>
        <family val="2"/>
        <scheme val="minor"/>
      </rPr>
      <t>2f. Are there any additional factors not specified above that could materially affect the proposed pricing or volumes?</t>
    </r>
    <r>
      <rPr>
        <sz val="11"/>
        <color theme="1"/>
        <rFont val="Calibri"/>
        <family val="2"/>
        <scheme val="minor"/>
      </rPr>
      <t xml:space="preserve">
</t>
    </r>
    <r>
      <rPr>
        <i/>
        <sz val="11"/>
        <color theme="1"/>
        <rFont val="Calibri"/>
        <family val="2"/>
        <scheme val="minor"/>
      </rPr>
      <t>If yes, please specify 1) what the factor is and 2) the size of the impact on price (as a percentage of the price(s) specified in Question 6) or volume. Examples could include policy changes or on-time facility start ups.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</si>
</sst>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 #,##0_);_(* \(#,##0\);_(* &quot;-&quot;??_);_(@_)"/>
    <numFmt numFmtId="166" formatCode="_(* #,##0.0000_);_(* \(#,##0.0000\);_(* &quot;-&quot;??_);_(@_)"/>
    <numFmt numFmtId="167" formatCode="&quot;$&quot;#,##0.00"/>
    <numFmt numFmtId="168" formatCode="_(* #,##0.000_);_(* \(#,##0.000\);_(* &quot;-&quot;??_);_(@_)"/>
  </numFmts>
  <fonts count="3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0"/>
      <name val="Calibri"/>
      <family val="2"/>
      <scheme val="minor"/>
    </font>
    <font>
      <i/>
      <sz val="11"/>
      <color rgb="FF1F1F1F"/>
      <name val="Arial"/>
      <family val="2"/>
    </font>
    <font>
      <b/>
      <sz val="16"/>
      <color theme="0"/>
      <name val="Calibri"/>
      <family val="2"/>
      <scheme val="minor"/>
    </font>
    <font>
      <b/>
      <sz val="10"/>
      <color theme="3"/>
      <name val="Calibri"/>
      <family val="2"/>
      <scheme val="minor"/>
    </font>
    <font>
      <sz val="11"/>
      <color theme="1" tint="0.249977111117893"/>
      <name val="Calibri"/>
      <family val="2"/>
      <scheme val="minor"/>
    </font>
    <font>
      <u/>
      <sz val="11"/>
      <color theme="10"/>
      <name val="Calibri"/>
      <family val="2"/>
      <scheme val="minor"/>
    </font>
    <font>
      <sz val="10"/>
      <color rgb="FF000000"/>
      <name val="Calibri"/>
      <family val="2"/>
    </font>
    <font>
      <b/>
      <sz val="11"/>
      <color rgb="FFFFFFFF"/>
      <name val="Calibri"/>
      <family val="2"/>
    </font>
    <font>
      <b/>
      <sz val="11"/>
      <name val="Calibri"/>
      <family val="2"/>
    </font>
    <font>
      <i/>
      <sz val="10"/>
      <color rgb="FF000000"/>
      <name val="Calibri"/>
      <family val="2"/>
    </font>
    <font>
      <i/>
      <sz val="11"/>
      <color theme="1"/>
      <name val="Calibri"/>
      <family val="2"/>
      <scheme val="minor"/>
    </font>
    <font>
      <i/>
      <sz val="11"/>
      <name val="Calibri"/>
      <family val="2"/>
    </font>
    <font>
      <i/>
      <sz val="11"/>
      <color theme="3"/>
      <name val="Calibri"/>
      <family val="2"/>
    </font>
    <font>
      <b/>
      <sz val="14"/>
      <color theme="0"/>
      <name val="Calibri"/>
      <family val="2"/>
      <scheme val="minor"/>
    </font>
    <font>
      <sz val="11"/>
      <name val="Calibri"/>
      <family val="2"/>
      <scheme val="minor"/>
    </font>
    <font>
      <b/>
      <sz val="11"/>
      <name val="Calibri"/>
      <family val="2"/>
      <scheme val="minor"/>
    </font>
    <font>
      <sz val="11"/>
      <color rgb="FF3F3F76"/>
      <name val="Calibri"/>
      <family val="2"/>
      <scheme val="minor"/>
    </font>
    <font>
      <i/>
      <sz val="11"/>
      <color theme="1" tint="0.249977111117893"/>
      <name val="Calibri"/>
      <family val="2"/>
      <scheme val="minor"/>
    </font>
    <font>
      <i/>
      <sz val="11"/>
      <name val="Calibri"/>
      <family val="2"/>
      <scheme val="minor"/>
    </font>
    <font>
      <sz val="11"/>
      <color rgb="FFFF0000"/>
      <name val="Calibri"/>
      <family val="2"/>
      <scheme val="minor"/>
    </font>
    <font>
      <b/>
      <sz val="18"/>
      <color theme="1"/>
      <name val="Calibri"/>
      <family val="2"/>
      <scheme val="minor"/>
    </font>
    <font>
      <b/>
      <i/>
      <sz val="11"/>
      <color theme="1"/>
      <name val="Calibri"/>
      <family val="2"/>
      <scheme val="minor"/>
    </font>
    <font>
      <sz val="11"/>
      <color theme="8"/>
      <name val="Calibri"/>
      <family val="2"/>
      <scheme val="minor"/>
    </font>
    <font>
      <b/>
      <i/>
      <sz val="11"/>
      <color rgb="FF000000"/>
      <name val="Aptos Narrow"/>
      <family val="2"/>
    </font>
    <font>
      <i/>
      <sz val="11"/>
      <color rgb="FF000000"/>
      <name val="Aptos Narrow"/>
      <family val="2"/>
    </font>
    <font>
      <i/>
      <sz val="11"/>
      <color rgb="FF4EA72E"/>
      <name val="Aptos Narrow"/>
      <family val="2"/>
    </font>
    <font>
      <i/>
      <sz val="9"/>
      <color theme="1"/>
      <name val="Calibri"/>
      <family val="2"/>
      <scheme val="minor"/>
    </font>
    <font>
      <sz val="11"/>
      <color rgb="FF000000"/>
      <name val="Calibri"/>
      <family val="2"/>
      <scheme val="minor"/>
    </font>
    <font>
      <i/>
      <sz val="11"/>
      <color theme="0" tint="-0.499984740745262"/>
      <name val="Calibri"/>
      <family val="2"/>
      <scheme val="minor"/>
    </font>
    <font>
      <sz val="11"/>
      <color theme="0" tint="-0.499984740745262"/>
      <name val="Calibri"/>
      <family val="2"/>
      <scheme val="minor"/>
    </font>
    <font>
      <b/>
      <sz val="11"/>
      <color rgb="FF000000"/>
      <name val="Calibri"/>
      <family val="2"/>
      <scheme val="minor"/>
    </font>
    <font>
      <b/>
      <i/>
      <sz val="11"/>
      <name val="Calibri"/>
      <family val="2"/>
      <scheme val="minor"/>
    </font>
    <font>
      <i/>
      <sz val="11"/>
      <color theme="9"/>
      <name val="Calibri"/>
      <family val="2"/>
      <scheme val="minor"/>
    </font>
    <font>
      <i/>
      <sz val="11"/>
      <color theme="1"/>
      <name val="Aptos Narrow"/>
      <family val="2"/>
    </font>
  </fonts>
  <fills count="17">
    <fill>
      <patternFill patternType="none"/>
    </fill>
    <fill>
      <patternFill patternType="gray125"/>
    </fill>
    <fill>
      <patternFill patternType="solid">
        <fgColor theme="3"/>
        <bgColor indexed="64"/>
      </patternFill>
    </fill>
    <fill>
      <patternFill patternType="solid">
        <fgColor theme="8" tint="0.79998168889431442"/>
        <bgColor indexed="64"/>
      </patternFill>
    </fill>
    <fill>
      <patternFill patternType="solid">
        <fgColor rgb="FF002060"/>
        <bgColor indexed="64"/>
      </patternFill>
    </fill>
    <fill>
      <patternFill patternType="solid">
        <fgColor rgb="FFD6DCE5"/>
        <bgColor indexed="64"/>
      </patternFill>
    </fill>
    <fill>
      <patternFill patternType="solid">
        <fgColor rgb="FFF2F2F2"/>
        <bgColor indexed="64"/>
      </patternFill>
    </fill>
    <fill>
      <patternFill patternType="solid">
        <fgColor rgb="FFF2F2F2"/>
      </patternFill>
    </fill>
    <fill>
      <patternFill patternType="solid">
        <fgColor rgb="FF1F4E78"/>
      </patternFill>
    </fill>
    <fill>
      <patternFill patternType="solid">
        <fgColor rgb="FFEAF4FB"/>
      </patternFill>
    </fill>
    <fill>
      <patternFill patternType="solid">
        <fgColor rgb="FF5B9BD5"/>
      </patternFill>
    </fill>
    <fill>
      <patternFill patternType="solid">
        <fgColor theme="0" tint="-0.14999847407452621"/>
        <bgColor indexed="64"/>
      </patternFill>
    </fill>
    <fill>
      <patternFill patternType="solid">
        <fgColor rgb="FFFFCC99"/>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rgb="FFBFBFBF"/>
      </left>
      <right style="thin">
        <color rgb="FFBFBFBF"/>
      </right>
      <top style="medium">
        <color indexed="64"/>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9ECAE1"/>
      </left>
      <right style="thin">
        <color rgb="FF9ECAE1"/>
      </right>
      <top style="thin">
        <color rgb="FF9ECAE1"/>
      </top>
      <bottom style="thin">
        <color rgb="FF9ECAE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0" fontId="9" fillId="0" borderId="0" applyNumberFormat="0" applyFill="0" applyBorder="0" applyAlignment="0" applyProtection="0"/>
    <xf numFmtId="0" fontId="20" fillId="12" borderId="15" applyNumberFormat="0" applyAlignment="0" applyProtection="0"/>
    <xf numFmtId="44" fontId="1" fillId="0" borderId="0" applyFont="0" applyFill="0" applyBorder="0" applyAlignment="0" applyProtection="0"/>
  </cellStyleXfs>
  <cellXfs count="176">
    <xf numFmtId="0" fontId="0" fillId="0" borderId="0" xfId="0"/>
    <xf numFmtId="0" fontId="5" fillId="6" borderId="8" xfId="0" applyFont="1" applyFill="1" applyBorder="1" applyAlignment="1">
      <alignment vertical="center" wrapText="1" readingOrder="1"/>
    </xf>
    <xf numFmtId="3" fontId="5" fillId="6" borderId="8" xfId="1" applyNumberFormat="1" applyFont="1" applyFill="1" applyBorder="1" applyAlignment="1">
      <alignment vertical="center" wrapText="1" readingOrder="1"/>
    </xf>
    <xf numFmtId="0" fontId="7" fillId="5" borderId="7" xfId="0" applyFont="1" applyFill="1" applyBorder="1" applyAlignment="1">
      <alignment horizontal="center" vertical="center" wrapText="1"/>
    </xf>
    <xf numFmtId="0" fontId="5" fillId="6" borderId="0" xfId="0" applyFont="1" applyFill="1" applyAlignment="1">
      <alignment vertical="center" wrapText="1" readingOrder="1"/>
    </xf>
    <xf numFmtId="0" fontId="20" fillId="12" borderId="15" xfId="3" applyAlignment="1" applyProtection="1">
      <alignment vertical="top" wrapText="1"/>
      <protection locked="0"/>
    </xf>
    <xf numFmtId="0" fontId="20" fillId="12" borderId="18" xfId="3" applyBorder="1" applyAlignment="1" applyProtection="1">
      <alignment vertical="top" wrapText="1"/>
      <protection locked="0"/>
    </xf>
    <xf numFmtId="0" fontId="20" fillId="12" borderId="15" xfId="3" applyAlignment="1" applyProtection="1">
      <alignment horizontal="left" vertical="top" wrapText="1"/>
      <protection locked="0"/>
    </xf>
    <xf numFmtId="0" fontId="20" fillId="12" borderId="16" xfId="3" applyBorder="1" applyAlignment="1" applyProtection="1">
      <alignment horizontal="left" vertical="top" wrapText="1"/>
      <protection locked="0"/>
    </xf>
    <xf numFmtId="0" fontId="20" fillId="12" borderId="17" xfId="3" applyBorder="1" applyAlignment="1" applyProtection="1">
      <alignment horizontal="left" vertical="top" wrapText="1"/>
      <protection locked="0"/>
    </xf>
    <xf numFmtId="0" fontId="0" fillId="13" borderId="0" xfId="0" applyFill="1"/>
    <xf numFmtId="0" fontId="0" fillId="13" borderId="0" xfId="0" applyFill="1" applyAlignment="1">
      <alignment horizontal="left"/>
    </xf>
    <xf numFmtId="0" fontId="24" fillId="13" borderId="0" xfId="0" applyFont="1" applyFill="1" applyAlignment="1">
      <alignment horizontal="center"/>
    </xf>
    <xf numFmtId="0" fontId="23" fillId="13" borderId="0" xfId="0" applyFont="1" applyFill="1"/>
    <xf numFmtId="0" fontId="14" fillId="13" borderId="0" xfId="0" applyFont="1" applyFill="1" applyAlignment="1">
      <alignment horizontal="left" wrapText="1"/>
    </xf>
    <xf numFmtId="0" fontId="26" fillId="13" borderId="0" xfId="0" applyFont="1" applyFill="1" applyAlignment="1">
      <alignment wrapText="1"/>
    </xf>
    <xf numFmtId="0" fontId="25" fillId="13" borderId="0" xfId="0" applyFont="1" applyFill="1" applyAlignment="1">
      <alignment horizontal="left" wrapText="1"/>
    </xf>
    <xf numFmtId="0" fontId="14" fillId="13" borderId="0" xfId="0" applyFont="1" applyFill="1" applyAlignment="1">
      <alignment horizontal="left" wrapText="1"/>
    </xf>
    <xf numFmtId="0" fontId="3" fillId="13" borderId="0" xfId="0" applyFont="1" applyFill="1"/>
    <xf numFmtId="0" fontId="14" fillId="13" borderId="0" xfId="0" applyFont="1" applyFill="1"/>
    <xf numFmtId="0" fontId="23" fillId="13" borderId="0" xfId="0" applyFont="1" applyFill="1" applyAlignment="1">
      <alignment horizontal="left" wrapText="1"/>
    </xf>
    <xf numFmtId="0" fontId="3" fillId="13" borderId="10" xfId="0" applyFont="1" applyFill="1" applyBorder="1"/>
    <xf numFmtId="165" fontId="0" fillId="0" borderId="11" xfId="1" applyNumberFormat="1" applyFont="1" applyFill="1" applyBorder="1" applyProtection="1">
      <protection locked="0"/>
    </xf>
    <xf numFmtId="0" fontId="0" fillId="13" borderId="12" xfId="0" applyFill="1" applyBorder="1"/>
    <xf numFmtId="0" fontId="23" fillId="13" borderId="0" xfId="0" applyFont="1" applyFill="1" applyAlignment="1">
      <alignment horizontal="left" wrapText="1"/>
    </xf>
    <xf numFmtId="0" fontId="3" fillId="13" borderId="3" xfId="0" applyFont="1" applyFill="1" applyBorder="1"/>
    <xf numFmtId="0" fontId="14" fillId="13" borderId="4" xfId="0" applyFont="1" applyFill="1" applyBorder="1"/>
    <xf numFmtId="8" fontId="0" fillId="14" borderId="0" xfId="0" applyNumberFormat="1" applyFill="1" applyProtection="1">
      <protection locked="0"/>
    </xf>
    <xf numFmtId="0" fontId="0" fillId="13" borderId="4" xfId="0" applyFill="1" applyBorder="1"/>
    <xf numFmtId="0" fontId="3" fillId="13" borderId="3" xfId="0" applyFont="1" applyFill="1" applyBorder="1" applyAlignment="1">
      <alignment horizontal="left"/>
    </xf>
    <xf numFmtId="166" fontId="18" fillId="14" borderId="0" xfId="1" applyNumberFormat="1" applyFont="1" applyFill="1" applyBorder="1" applyProtection="1">
      <protection locked="0"/>
    </xf>
    <xf numFmtId="0" fontId="26" fillId="13" borderId="0" xfId="0" applyFont="1" applyFill="1"/>
    <xf numFmtId="165" fontId="18" fillId="14" borderId="0" xfId="1" applyNumberFormat="1" applyFont="1" applyFill="1" applyBorder="1" applyProtection="1">
      <protection locked="0"/>
    </xf>
    <xf numFmtId="0" fontId="0" fillId="14" borderId="0" xfId="0" applyFill="1" applyProtection="1">
      <protection locked="0"/>
    </xf>
    <xf numFmtId="0" fontId="14" fillId="14" borderId="0" xfId="0" applyFont="1" applyFill="1" applyProtection="1">
      <protection locked="0"/>
    </xf>
    <xf numFmtId="0" fontId="3" fillId="13" borderId="5" xfId="0" applyFont="1" applyFill="1" applyBorder="1" applyAlignment="1">
      <alignment horizontal="left"/>
    </xf>
    <xf numFmtId="0" fontId="14" fillId="14" borderId="6" xfId="0" applyFont="1" applyFill="1" applyBorder="1" applyProtection="1">
      <protection locked="0"/>
    </xf>
    <xf numFmtId="0" fontId="0" fillId="13" borderId="20" xfId="0" applyFill="1" applyBorder="1"/>
    <xf numFmtId="0" fontId="30" fillId="13" borderId="0" xfId="0" applyFont="1" applyFill="1" applyAlignment="1">
      <alignment horizontal="left"/>
    </xf>
    <xf numFmtId="0" fontId="3" fillId="13" borderId="10" xfId="0" applyFont="1" applyFill="1" applyBorder="1" applyAlignment="1">
      <alignment horizontal="left"/>
    </xf>
    <xf numFmtId="165" fontId="18" fillId="13" borderId="11" xfId="1" applyNumberFormat="1" applyFont="1" applyFill="1" applyBorder="1" applyAlignment="1" applyProtection="1">
      <alignment horizontal="right" vertical="center" wrapText="1"/>
    </xf>
    <xf numFmtId="164" fontId="31" fillId="13" borderId="6" xfId="4" applyNumberFormat="1" applyFont="1" applyFill="1" applyBorder="1" applyAlignment="1" applyProtection="1">
      <alignment horizontal="right" vertical="center" wrapText="1"/>
    </xf>
    <xf numFmtId="0" fontId="3" fillId="13" borderId="0" xfId="0" applyFont="1" applyFill="1" applyAlignment="1">
      <alignment horizontal="left"/>
    </xf>
    <xf numFmtId="167" fontId="31" fillId="13" borderId="0" xfId="4" applyNumberFormat="1" applyFont="1" applyFill="1" applyBorder="1" applyAlignment="1" applyProtection="1">
      <alignment horizontal="right" vertical="center" wrapText="1"/>
    </xf>
    <xf numFmtId="165" fontId="19" fillId="15" borderId="11" xfId="1" applyNumberFormat="1" applyFont="1" applyFill="1" applyBorder="1" applyAlignment="1" applyProtection="1">
      <alignment horizontal="right" vertical="center" wrapText="1"/>
    </xf>
    <xf numFmtId="0" fontId="3" fillId="13" borderId="12" xfId="0" applyFont="1" applyFill="1" applyBorder="1"/>
    <xf numFmtId="165" fontId="19" fillId="15" borderId="6" xfId="1" applyNumberFormat="1" applyFont="1" applyFill="1" applyBorder="1" applyAlignment="1" applyProtection="1">
      <alignment horizontal="right" vertical="center" wrapText="1"/>
    </xf>
    <xf numFmtId="0" fontId="3" fillId="13" borderId="20" xfId="0" applyFont="1" applyFill="1" applyBorder="1"/>
    <xf numFmtId="165" fontId="31" fillId="13" borderId="0" xfId="0" applyNumberFormat="1" applyFont="1" applyFill="1" applyAlignment="1">
      <alignment horizontal="left" vertical="center" wrapText="1" indent="6"/>
    </xf>
    <xf numFmtId="0" fontId="0" fillId="13" borderId="0" xfId="0" applyFill="1" applyProtection="1">
      <protection locked="0"/>
    </xf>
    <xf numFmtId="0" fontId="14" fillId="13" borderId="0" xfId="0" applyFont="1" applyFill="1" applyProtection="1">
      <protection locked="0"/>
    </xf>
    <xf numFmtId="0" fontId="23" fillId="13" borderId="0" xfId="0" applyFont="1" applyFill="1" applyProtection="1">
      <protection locked="0"/>
    </xf>
    <xf numFmtId="0" fontId="0" fillId="0" borderId="0" xfId="0" applyProtection="1">
      <protection locked="0"/>
    </xf>
    <xf numFmtId="0" fontId="0" fillId="13" borderId="10" xfId="0" applyFill="1" applyBorder="1" applyProtection="1">
      <protection locked="0"/>
    </xf>
    <xf numFmtId="165" fontId="33" fillId="13" borderId="11" xfId="0" applyNumberFormat="1" applyFont="1" applyFill="1" applyBorder="1"/>
    <xf numFmtId="0" fontId="0" fillId="13" borderId="12" xfId="0" applyFill="1" applyBorder="1" applyProtection="1">
      <protection locked="0"/>
    </xf>
    <xf numFmtId="0" fontId="0" fillId="13" borderId="3" xfId="0" applyFill="1" applyBorder="1" applyAlignment="1" applyProtection="1">
      <alignment horizontal="left"/>
      <protection locked="0"/>
    </xf>
    <xf numFmtId="166" fontId="33" fillId="13" borderId="0" xfId="0" applyNumberFormat="1" applyFont="1" applyFill="1"/>
    <xf numFmtId="0" fontId="0" fillId="13" borderId="4" xfId="0" applyFill="1" applyBorder="1" applyProtection="1">
      <protection locked="0"/>
    </xf>
    <xf numFmtId="165" fontId="0" fillId="13" borderId="0" xfId="0" applyNumberFormat="1" applyFill="1"/>
    <xf numFmtId="0" fontId="14" fillId="13" borderId="3" xfId="0" applyFont="1" applyFill="1" applyBorder="1" applyProtection="1">
      <protection locked="0"/>
    </xf>
    <xf numFmtId="0" fontId="14" fillId="13" borderId="4" xfId="0" applyFont="1" applyFill="1" applyBorder="1" applyProtection="1">
      <protection locked="0"/>
    </xf>
    <xf numFmtId="0" fontId="33" fillId="13" borderId="0" xfId="0" applyFont="1" applyFill="1"/>
    <xf numFmtId="0" fontId="18" fillId="13" borderId="0" xfId="0" applyFont="1" applyFill="1"/>
    <xf numFmtId="0" fontId="3" fillId="13" borderId="3" xfId="0" applyFont="1" applyFill="1" applyBorder="1" applyProtection="1">
      <protection locked="0"/>
    </xf>
    <xf numFmtId="165" fontId="33" fillId="13" borderId="0" xfId="1" applyNumberFormat="1" applyFont="1" applyFill="1" applyBorder="1" applyProtection="1"/>
    <xf numFmtId="43" fontId="0" fillId="13" borderId="0" xfId="0" applyNumberFormat="1" applyFill="1"/>
    <xf numFmtId="165" fontId="33" fillId="13" borderId="0" xfId="0" applyNumberFormat="1" applyFont="1" applyFill="1"/>
    <xf numFmtId="0" fontId="3" fillId="13" borderId="3" xfId="0" applyFont="1" applyFill="1" applyBorder="1" applyAlignment="1" applyProtection="1">
      <alignment horizontal="left"/>
      <protection locked="0"/>
    </xf>
    <xf numFmtId="165" fontId="3" fillId="13" borderId="0" xfId="0" applyNumberFormat="1" applyFont="1" applyFill="1"/>
    <xf numFmtId="0" fontId="3" fillId="13" borderId="4" xfId="0" applyFont="1" applyFill="1" applyBorder="1" applyProtection="1">
      <protection locked="0"/>
    </xf>
    <xf numFmtId="167" fontId="18" fillId="13" borderId="0" xfId="0" applyNumberFormat="1" applyFont="1" applyFill="1" applyAlignment="1">
      <alignment horizontal="right" vertical="center" wrapText="1"/>
    </xf>
    <xf numFmtId="0" fontId="0" fillId="13" borderId="3" xfId="0" applyFill="1" applyBorder="1" applyProtection="1">
      <protection locked="0"/>
    </xf>
    <xf numFmtId="167" fontId="33" fillId="13" borderId="0" xfId="0" applyNumberFormat="1" applyFont="1" applyFill="1" applyAlignment="1">
      <alignment horizontal="right" vertical="center" wrapText="1"/>
    </xf>
    <xf numFmtId="164" fontId="18" fillId="13" borderId="0" xfId="0" applyNumberFormat="1" applyFont="1" applyFill="1" applyAlignment="1">
      <alignment horizontal="right" vertical="center" wrapText="1"/>
    </xf>
    <xf numFmtId="0" fontId="3" fillId="13" borderId="5" xfId="0" applyFont="1" applyFill="1" applyBorder="1" applyAlignment="1" applyProtection="1">
      <alignment horizontal="left"/>
      <protection locked="0"/>
    </xf>
    <xf numFmtId="164" fontId="19" fillId="13" borderId="6" xfId="0" applyNumberFormat="1" applyFont="1" applyFill="1" applyBorder="1" applyAlignment="1">
      <alignment horizontal="right" vertical="center" wrapText="1"/>
    </xf>
    <xf numFmtId="0" fontId="3" fillId="13" borderId="20" xfId="0" applyFont="1" applyFill="1" applyBorder="1" applyProtection="1">
      <protection locked="0"/>
    </xf>
    <xf numFmtId="0" fontId="3" fillId="13" borderId="0" xfId="0" applyFont="1" applyFill="1" applyAlignment="1" applyProtection="1">
      <alignment horizontal="left"/>
      <protection locked="0"/>
    </xf>
    <xf numFmtId="167" fontId="18" fillId="13" borderId="0" xfId="0" applyNumberFormat="1" applyFont="1" applyFill="1" applyAlignment="1" applyProtection="1">
      <alignment horizontal="right" vertical="center" wrapText="1"/>
      <protection locked="0"/>
    </xf>
    <xf numFmtId="0" fontId="0" fillId="13" borderId="0" xfId="0" applyFill="1" applyAlignment="1" applyProtection="1">
      <alignment horizontal="left"/>
      <protection locked="0"/>
    </xf>
    <xf numFmtId="0" fontId="3" fillId="13" borderId="6" xfId="0" applyFont="1" applyFill="1" applyBorder="1" applyAlignment="1">
      <alignment horizontal="center"/>
    </xf>
    <xf numFmtId="0" fontId="34" fillId="13" borderId="21" xfId="0" applyFont="1" applyFill="1" applyBorder="1" applyAlignment="1">
      <alignment horizontal="left" vertical="center" wrapText="1"/>
    </xf>
    <xf numFmtId="0" fontId="31" fillId="13" borderId="22" xfId="0" applyFont="1" applyFill="1" applyBorder="1" applyAlignment="1">
      <alignment horizontal="left" vertical="center" wrapText="1"/>
    </xf>
    <xf numFmtId="0" fontId="34" fillId="13" borderId="23" xfId="0" applyFont="1" applyFill="1" applyBorder="1" applyAlignment="1">
      <alignment horizontal="left" vertical="center" wrapText="1"/>
    </xf>
    <xf numFmtId="0" fontId="31" fillId="13" borderId="20" xfId="0" applyFont="1" applyFill="1" applyBorder="1" applyAlignment="1">
      <alignment horizontal="left" vertical="center" wrapText="1"/>
    </xf>
    <xf numFmtId="0" fontId="0" fillId="13" borderId="0" xfId="0" quotePrefix="1" applyFill="1"/>
    <xf numFmtId="0" fontId="3" fillId="13" borderId="23" xfId="0" applyFont="1" applyFill="1" applyBorder="1" applyAlignment="1">
      <alignment horizontal="left" vertical="center" wrapText="1"/>
    </xf>
    <xf numFmtId="0" fontId="0" fillId="0" borderId="0" xfId="0" applyAlignment="1">
      <alignment horizontal="left"/>
    </xf>
    <xf numFmtId="6" fontId="0" fillId="14" borderId="0" xfId="0" applyNumberFormat="1" applyFill="1" applyProtection="1">
      <protection locked="0"/>
    </xf>
    <xf numFmtId="0" fontId="37" fillId="13" borderId="0" xfId="0" applyFont="1" applyFill="1" applyAlignment="1">
      <alignment horizontal="left" wrapText="1"/>
    </xf>
    <xf numFmtId="0" fontId="0" fillId="13" borderId="0" xfId="0" applyFill="1" applyProtection="1"/>
    <xf numFmtId="0" fontId="0" fillId="13" borderId="0" xfId="0" applyFill="1" applyAlignment="1" applyProtection="1">
      <alignment horizontal="left"/>
    </xf>
    <xf numFmtId="0" fontId="0" fillId="0" borderId="0" xfId="0" applyProtection="1"/>
    <xf numFmtId="0" fontId="24" fillId="13" borderId="0" xfId="0" applyFont="1" applyFill="1" applyAlignment="1" applyProtection="1">
      <alignment horizontal="center"/>
    </xf>
    <xf numFmtId="0" fontId="23" fillId="13" borderId="0" xfId="0" applyFont="1" applyFill="1" applyProtection="1"/>
    <xf numFmtId="0" fontId="14" fillId="13" borderId="0" xfId="0" applyFont="1" applyFill="1" applyAlignment="1" applyProtection="1">
      <alignment horizontal="left" wrapText="1"/>
    </xf>
    <xf numFmtId="0" fontId="26" fillId="13" borderId="0" xfId="0" applyFont="1" applyFill="1" applyAlignment="1" applyProtection="1">
      <alignment wrapText="1"/>
    </xf>
    <xf numFmtId="0" fontId="25" fillId="13" borderId="0" xfId="0" applyFont="1" applyFill="1" applyAlignment="1" applyProtection="1">
      <alignment horizontal="left" wrapText="1"/>
    </xf>
    <xf numFmtId="0" fontId="14" fillId="13" borderId="0" xfId="0" applyFont="1" applyFill="1" applyAlignment="1" applyProtection="1">
      <alignment horizontal="left" wrapText="1"/>
    </xf>
    <xf numFmtId="0" fontId="3" fillId="13" borderId="0" xfId="0" applyFont="1" applyFill="1" applyProtection="1"/>
    <xf numFmtId="0" fontId="14" fillId="13" borderId="0" xfId="0" applyFont="1" applyFill="1" applyProtection="1"/>
    <xf numFmtId="0" fontId="23" fillId="13" borderId="0" xfId="0" applyFont="1" applyFill="1" applyAlignment="1" applyProtection="1">
      <alignment horizontal="left" wrapText="1"/>
    </xf>
    <xf numFmtId="0" fontId="3" fillId="13" borderId="10" xfId="0" applyFont="1" applyFill="1" applyBorder="1" applyProtection="1"/>
    <xf numFmtId="0" fontId="0" fillId="13" borderId="12" xfId="0" applyFill="1" applyBorder="1" applyProtection="1"/>
    <xf numFmtId="0" fontId="23" fillId="13" borderId="0" xfId="0" applyFont="1" applyFill="1" applyAlignment="1" applyProtection="1">
      <alignment horizontal="left" wrapText="1"/>
    </xf>
    <xf numFmtId="0" fontId="3" fillId="13" borderId="3" xfId="0" applyFont="1" applyFill="1" applyBorder="1" applyProtection="1"/>
    <xf numFmtId="0" fontId="14" fillId="13" borderId="4" xfId="0" applyFont="1" applyFill="1" applyBorder="1" applyProtection="1"/>
    <xf numFmtId="0" fontId="0" fillId="13" borderId="4" xfId="0" applyFill="1" applyBorder="1" applyProtection="1"/>
    <xf numFmtId="0" fontId="3" fillId="13" borderId="3" xfId="0" applyFont="1" applyFill="1" applyBorder="1" applyAlignment="1" applyProtection="1">
      <alignment horizontal="left"/>
    </xf>
    <xf numFmtId="0" fontId="26" fillId="13" borderId="0" xfId="0" applyFont="1" applyFill="1" applyProtection="1"/>
    <xf numFmtId="0" fontId="3" fillId="13" borderId="5" xfId="0" applyFont="1" applyFill="1" applyBorder="1" applyAlignment="1" applyProtection="1">
      <alignment horizontal="left"/>
    </xf>
    <xf numFmtId="0" fontId="0" fillId="13" borderId="20" xfId="0" applyFill="1" applyBorder="1" applyProtection="1"/>
    <xf numFmtId="0" fontId="30" fillId="13" borderId="0" xfId="0" applyFont="1" applyFill="1" applyAlignment="1" applyProtection="1">
      <alignment horizontal="left"/>
    </xf>
    <xf numFmtId="0" fontId="3" fillId="13" borderId="10" xfId="0" applyFont="1" applyFill="1" applyBorder="1" applyAlignment="1" applyProtection="1">
      <alignment horizontal="left"/>
    </xf>
    <xf numFmtId="167" fontId="31" fillId="13" borderId="6" xfId="4" applyNumberFormat="1" applyFont="1" applyFill="1" applyBorder="1" applyAlignment="1" applyProtection="1">
      <alignment horizontal="right" vertical="center" wrapText="1"/>
    </xf>
    <xf numFmtId="0" fontId="3" fillId="13" borderId="0" xfId="0" applyFont="1" applyFill="1" applyAlignment="1" applyProtection="1">
      <alignment horizontal="left"/>
    </xf>
    <xf numFmtId="0" fontId="3" fillId="13" borderId="12" xfId="0" applyFont="1" applyFill="1" applyBorder="1" applyProtection="1"/>
    <xf numFmtId="0" fontId="3" fillId="13" borderId="20" xfId="0" applyFont="1" applyFill="1" applyBorder="1" applyProtection="1"/>
    <xf numFmtId="165" fontId="31" fillId="13" borderId="0" xfId="0" applyNumberFormat="1" applyFont="1" applyFill="1" applyAlignment="1" applyProtection="1">
      <alignment horizontal="left" vertical="center" wrapText="1" indent="6"/>
    </xf>
    <xf numFmtId="0" fontId="0" fillId="13" borderId="10" xfId="0" applyFill="1" applyBorder="1" applyProtection="1"/>
    <xf numFmtId="165" fontId="33" fillId="13" borderId="11" xfId="0" applyNumberFormat="1" applyFont="1" applyFill="1" applyBorder="1" applyProtection="1"/>
    <xf numFmtId="0" fontId="0" fillId="13" borderId="3" xfId="0" applyFill="1" applyBorder="1" applyAlignment="1" applyProtection="1">
      <alignment horizontal="left"/>
    </xf>
    <xf numFmtId="168" fontId="33" fillId="13" borderId="0" xfId="0" applyNumberFormat="1" applyFont="1" applyFill="1" applyProtection="1"/>
    <xf numFmtId="165" fontId="0" fillId="13" borderId="0" xfId="0" applyNumberFormat="1" applyFill="1" applyProtection="1"/>
    <xf numFmtId="0" fontId="33" fillId="13" borderId="0" xfId="0" applyFont="1" applyFill="1" applyProtection="1"/>
    <xf numFmtId="0" fontId="18" fillId="13" borderId="0" xfId="0" applyFont="1" applyFill="1" applyProtection="1"/>
    <xf numFmtId="43" fontId="0" fillId="13" borderId="0" xfId="0" applyNumberFormat="1" applyFill="1" applyProtection="1"/>
    <xf numFmtId="165" fontId="33" fillId="13" borderId="0" xfId="0" applyNumberFormat="1" applyFont="1" applyFill="1" applyProtection="1"/>
    <xf numFmtId="165" fontId="3" fillId="13" borderId="0" xfId="0" applyNumberFormat="1" applyFont="1" applyFill="1" applyProtection="1"/>
    <xf numFmtId="0" fontId="3" fillId="13" borderId="4" xfId="0" applyFont="1" applyFill="1" applyBorder="1" applyProtection="1"/>
    <xf numFmtId="167" fontId="18" fillId="13" borderId="0" xfId="0" applyNumberFormat="1" applyFont="1" applyFill="1" applyAlignment="1" applyProtection="1">
      <alignment horizontal="right" vertical="center" wrapText="1"/>
    </xf>
    <xf numFmtId="0" fontId="0" fillId="13" borderId="3" xfId="0" applyFill="1" applyBorder="1" applyProtection="1"/>
    <xf numFmtId="164" fontId="33" fillId="13" borderId="0" xfId="0" applyNumberFormat="1" applyFont="1" applyFill="1" applyAlignment="1" applyProtection="1">
      <alignment horizontal="right" vertical="center" wrapText="1"/>
    </xf>
    <xf numFmtId="0" fontId="33" fillId="13" borderId="0" xfId="0" applyFont="1" applyFill="1" applyAlignment="1" applyProtection="1">
      <alignment horizontal="right" vertical="center" wrapText="1"/>
    </xf>
    <xf numFmtId="164" fontId="18" fillId="13" borderId="0" xfId="0" applyNumberFormat="1" applyFont="1" applyFill="1" applyAlignment="1" applyProtection="1">
      <alignment horizontal="right" vertical="center" wrapText="1"/>
    </xf>
    <xf numFmtId="2" fontId="18" fillId="13" borderId="0" xfId="0" applyNumberFormat="1" applyFont="1" applyFill="1" applyAlignment="1" applyProtection="1">
      <alignment horizontal="right" vertical="center" wrapText="1"/>
    </xf>
    <xf numFmtId="164" fontId="19" fillId="13" borderId="6" xfId="0" applyNumberFormat="1" applyFont="1" applyFill="1" applyBorder="1" applyAlignment="1" applyProtection="1">
      <alignment horizontal="right" vertical="center" wrapText="1"/>
    </xf>
    <xf numFmtId="0" fontId="3" fillId="13" borderId="6" xfId="0" applyFont="1" applyFill="1" applyBorder="1" applyAlignment="1" applyProtection="1">
      <alignment horizontal="center"/>
    </xf>
    <xf numFmtId="0" fontId="34" fillId="13" borderId="21" xfId="0" applyFont="1" applyFill="1" applyBorder="1" applyAlignment="1" applyProtection="1">
      <alignment horizontal="left" vertical="center" wrapText="1"/>
    </xf>
    <xf numFmtId="0" fontId="31" fillId="13" borderId="22" xfId="0" applyFont="1" applyFill="1" applyBorder="1" applyAlignment="1" applyProtection="1">
      <alignment horizontal="left" vertical="center" wrapText="1"/>
    </xf>
    <xf numFmtId="0" fontId="34" fillId="13" borderId="23" xfId="0" applyFont="1" applyFill="1" applyBorder="1" applyAlignment="1" applyProtection="1">
      <alignment horizontal="left" vertical="center" wrapText="1"/>
    </xf>
    <xf numFmtId="0" fontId="31" fillId="13" borderId="20" xfId="0" applyFont="1" applyFill="1" applyBorder="1" applyAlignment="1" applyProtection="1">
      <alignment horizontal="left" vertical="center" wrapText="1"/>
    </xf>
    <xf numFmtId="0" fontId="0" fillId="13" borderId="0" xfId="0" quotePrefix="1" applyFill="1" applyProtection="1"/>
    <xf numFmtId="0" fontId="3" fillId="13" borderId="23" xfId="0" applyFont="1" applyFill="1" applyBorder="1" applyAlignment="1" applyProtection="1">
      <alignment horizontal="left" vertical="center" wrapText="1"/>
    </xf>
    <xf numFmtId="0" fontId="0" fillId="0" borderId="0" xfId="0" applyAlignment="1" applyProtection="1">
      <alignment horizontal="left"/>
    </xf>
    <xf numFmtId="0" fontId="4" fillId="4" borderId="0" xfId="0" applyFont="1" applyFill="1" applyProtection="1"/>
    <xf numFmtId="0" fontId="6" fillId="4" borderId="0" xfId="0" applyFont="1" applyFill="1" applyProtection="1"/>
    <xf numFmtId="0" fontId="17" fillId="2" borderId="1" xfId="0" applyFont="1" applyFill="1" applyBorder="1" applyAlignment="1" applyProtection="1">
      <alignment vertical="center"/>
    </xf>
    <xf numFmtId="0" fontId="4" fillId="2" borderId="2"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18" fillId="3" borderId="9" xfId="0" applyFont="1" applyFill="1" applyBorder="1" applyAlignment="1" applyProtection="1">
      <alignment horizontal="left" vertical="top" wrapText="1"/>
    </xf>
    <xf numFmtId="0" fontId="0" fillId="0" borderId="0" xfId="0" applyAlignment="1" applyProtection="1">
      <alignment horizontal="center"/>
    </xf>
    <xf numFmtId="0" fontId="19" fillId="3" borderId="0" xfId="0" applyFont="1" applyFill="1" applyAlignment="1" applyProtection="1">
      <alignment horizontal="left" vertical="top" wrapText="1"/>
    </xf>
    <xf numFmtId="0" fontId="8" fillId="3" borderId="0" xfId="0" applyFont="1" applyFill="1" applyAlignment="1" applyProtection="1">
      <alignment horizontal="left" vertical="top" wrapText="1"/>
    </xf>
    <xf numFmtId="0" fontId="9" fillId="3" borderId="0" xfId="2" applyFill="1" applyProtection="1"/>
    <xf numFmtId="0" fontId="9" fillId="3" borderId="0" xfId="2" applyFill="1" applyBorder="1" applyAlignment="1" applyProtection="1">
      <alignment horizontal="left" vertical="top" wrapText="1"/>
    </xf>
    <xf numFmtId="0" fontId="21" fillId="3" borderId="0" xfId="0" applyFont="1" applyFill="1" applyAlignment="1" applyProtection="1">
      <alignment horizontal="left" vertical="top" wrapText="1"/>
    </xf>
    <xf numFmtId="0" fontId="17" fillId="2" borderId="0" xfId="0" applyFont="1" applyFill="1" applyAlignment="1" applyProtection="1">
      <alignment vertical="center"/>
    </xf>
    <xf numFmtId="0" fontId="4" fillId="2" borderId="0" xfId="0" applyFont="1" applyFill="1" applyAlignment="1" applyProtection="1">
      <alignment vertical="center" wrapText="1"/>
    </xf>
    <xf numFmtId="0" fontId="2" fillId="2" borderId="0" xfId="0" applyFont="1" applyFill="1" applyAlignment="1" applyProtection="1">
      <alignment vertical="center" wrapText="1"/>
    </xf>
    <xf numFmtId="0" fontId="10" fillId="9" borderId="0" xfId="0" applyFont="1" applyFill="1" applyAlignment="1" applyProtection="1">
      <alignment horizontal="left" vertical="top" wrapText="1"/>
    </xf>
    <xf numFmtId="0" fontId="0" fillId="0" borderId="0" xfId="0" applyAlignment="1" applyProtection="1">
      <alignment vertical="top" wrapText="1"/>
    </xf>
    <xf numFmtId="0" fontId="11" fillId="10" borderId="0" xfId="0" applyFont="1" applyFill="1" applyAlignment="1" applyProtection="1">
      <alignment vertical="top" wrapText="1"/>
    </xf>
    <xf numFmtId="0" fontId="0" fillId="0" borderId="0" xfId="0" applyAlignment="1" applyProtection="1">
      <alignment vertical="top" wrapText="1"/>
    </xf>
    <xf numFmtId="0" fontId="12" fillId="7" borderId="14" xfId="0" applyFont="1" applyFill="1" applyBorder="1" applyAlignment="1" applyProtection="1">
      <alignment vertical="top" wrapText="1"/>
    </xf>
    <xf numFmtId="0" fontId="11" fillId="10" borderId="0" xfId="0" applyFont="1" applyFill="1" applyAlignment="1" applyProtection="1">
      <alignment horizontal="left" vertical="top" wrapText="1"/>
    </xf>
    <xf numFmtId="0" fontId="11" fillId="8" borderId="0" xfId="0" applyFont="1" applyFill="1" applyAlignment="1" applyProtection="1">
      <alignment vertical="top" wrapText="1"/>
    </xf>
    <xf numFmtId="0" fontId="11" fillId="8" borderId="0" xfId="0" applyFont="1" applyFill="1" applyAlignment="1" applyProtection="1">
      <alignment horizontal="center" wrapText="1"/>
    </xf>
    <xf numFmtId="0" fontId="12" fillId="7" borderId="19" xfId="0" applyFont="1" applyFill="1" applyBorder="1" applyAlignment="1" applyProtection="1">
      <alignment vertical="top" wrapText="1"/>
    </xf>
    <xf numFmtId="0" fontId="0" fillId="7" borderId="14" xfId="0" applyFill="1" applyBorder="1" applyAlignment="1" applyProtection="1">
      <alignment vertical="top" wrapText="1"/>
    </xf>
    <xf numFmtId="0" fontId="0" fillId="16" borderId="14" xfId="0" applyFill="1" applyBorder="1" applyAlignment="1" applyProtection="1">
      <alignment vertical="top" wrapText="1"/>
    </xf>
    <xf numFmtId="0" fontId="15" fillId="11" borderId="0" xfId="0" applyFont="1" applyFill="1" applyAlignment="1" applyProtection="1">
      <alignment vertical="top" wrapText="1"/>
    </xf>
    <xf numFmtId="9" fontId="16" fillId="11" borderId="13" xfId="0" applyNumberFormat="1" applyFont="1" applyFill="1" applyBorder="1" applyAlignment="1" applyProtection="1">
      <alignment vertical="top" wrapText="1"/>
    </xf>
    <xf numFmtId="0" fontId="3" fillId="7" borderId="14" xfId="0" applyFont="1" applyFill="1" applyBorder="1" applyAlignment="1" applyProtection="1">
      <alignment vertical="top" wrapText="1"/>
    </xf>
    <xf numFmtId="0" fontId="14" fillId="3" borderId="0" xfId="0" applyFont="1" applyFill="1" applyAlignment="1" applyProtection="1">
      <alignment horizontal="left" vertical="top" wrapText="1"/>
    </xf>
  </cellXfs>
  <cellStyles count="5">
    <cellStyle name="Comma" xfId="1" builtinId="3"/>
    <cellStyle name="Currency" xfId="4" builtinId="4"/>
    <cellStyle name="Hyperlink" xfId="2" builtinId="8"/>
    <cellStyle name="Input" xfId="3" builtinId="2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683559</xdr:colOff>
      <xdr:row>55</xdr:row>
      <xdr:rowOff>89647</xdr:rowOff>
    </xdr:from>
    <xdr:to>
      <xdr:col>4</xdr:col>
      <xdr:colOff>875866</xdr:colOff>
      <xdr:row>56</xdr:row>
      <xdr:rowOff>154641</xdr:rowOff>
    </xdr:to>
    <xdr:pic>
      <xdr:nvPicPr>
        <xdr:cNvPr id="2" name="Picture 1">
          <a:extLst>
            <a:ext uri="{FF2B5EF4-FFF2-40B4-BE49-F238E27FC236}">
              <a16:creationId xmlns:a16="http://schemas.microsoft.com/office/drawing/2014/main" id="{E265FD38-1F4D-4F37-B3C2-D15E48B5EA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4334" y="11402172"/>
          <a:ext cx="1201957" cy="439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481853</xdr:colOff>
      <xdr:row>57</xdr:row>
      <xdr:rowOff>134471</xdr:rowOff>
    </xdr:from>
    <xdr:to>
      <xdr:col>4</xdr:col>
      <xdr:colOff>696572</xdr:colOff>
      <xdr:row>59</xdr:row>
      <xdr:rowOff>8965</xdr:rowOff>
    </xdr:to>
    <xdr:pic>
      <xdr:nvPicPr>
        <xdr:cNvPr id="2" name="Picture 1">
          <a:extLst>
            <a:ext uri="{FF2B5EF4-FFF2-40B4-BE49-F238E27FC236}">
              <a16:creationId xmlns:a16="http://schemas.microsoft.com/office/drawing/2014/main" id="{43E49B90-03A9-435A-AFCF-9EE326B8E5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103" y="11716871"/>
          <a:ext cx="1208494" cy="4301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lysaba.org/wp-content/uploads/2025/03/SAFc-Connect-Database-Manual_vF.pdf" TargetMode="External"/><Relationship Id="rId2" Type="http://schemas.openxmlformats.org/officeDocument/2006/relationships/hyperlink" Target="https://flysaba.org/wp-content/uploads/2026/07/SABAs-SAF-Sustainability-Framework_V4-vShare-SABA-2026.07.06.pdf" TargetMode="External"/><Relationship Id="rId1" Type="http://schemas.openxmlformats.org/officeDocument/2006/relationships/hyperlink" Target="https://flysaba.org/wp-content/uploads/2026/03/SABA-Eligible-Registries_03.16.26.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659A2-BFDD-4CE9-817E-F168C25A6C2B}">
  <sheetPr>
    <tabColor theme="9" tint="0.79998168889431442"/>
  </sheetPr>
  <dimension ref="A1:I80"/>
  <sheetViews>
    <sheetView showGridLines="0" tabSelected="1" zoomScaleNormal="100" workbookViewId="0"/>
  </sheetViews>
  <sheetFormatPr defaultRowHeight="14.5" x14ac:dyDescent="0.35"/>
  <cols>
    <col min="1" max="1" width="2.08984375" style="93" customWidth="1"/>
    <col min="2" max="2" width="64.1796875" style="93" customWidth="1"/>
    <col min="3" max="5" width="32.54296875" style="93" customWidth="1"/>
    <col min="6" max="6" width="10" style="93" customWidth="1"/>
    <col min="7" max="7" width="9.81640625" style="93" customWidth="1"/>
    <col min="8" max="12" width="8.7265625" style="93"/>
    <col min="13" max="13" width="17.90625" style="93" customWidth="1"/>
    <col min="14" max="16384" width="8.7265625" style="93"/>
  </cols>
  <sheetData>
    <row r="1" spans="1:5" ht="10.5" customHeight="1" x14ac:dyDescent="0.35"/>
    <row r="2" spans="1:5" ht="21" x14ac:dyDescent="0.5">
      <c r="A2" s="146"/>
      <c r="B2" s="147" t="s">
        <v>6</v>
      </c>
      <c r="C2" s="147"/>
      <c r="D2" s="147"/>
      <c r="E2" s="146"/>
    </row>
    <row r="4" spans="1:5" ht="18.5" x14ac:dyDescent="0.35">
      <c r="B4" s="148" t="s">
        <v>0</v>
      </c>
      <c r="C4" s="149"/>
      <c r="D4" s="149"/>
      <c r="E4" s="150"/>
    </row>
    <row r="5" spans="1:5" ht="30.5" customHeight="1" x14ac:dyDescent="0.35">
      <c r="B5" s="151" t="s">
        <v>39</v>
      </c>
      <c r="C5" s="151"/>
      <c r="D5" s="151"/>
      <c r="E5" s="151"/>
    </row>
    <row r="7" spans="1:5" ht="18.5" x14ac:dyDescent="0.35">
      <c r="B7" s="148" t="s">
        <v>66</v>
      </c>
      <c r="C7" s="149"/>
      <c r="D7" s="149"/>
      <c r="E7" s="150"/>
    </row>
    <row r="8" spans="1:5" x14ac:dyDescent="0.35">
      <c r="B8" s="151" t="s">
        <v>67</v>
      </c>
      <c r="C8" s="151"/>
      <c r="D8" s="151"/>
      <c r="E8" s="151"/>
    </row>
    <row r="9" spans="1:5" x14ac:dyDescent="0.35">
      <c r="E9" s="152"/>
    </row>
    <row r="10" spans="1:5" ht="18.5" x14ac:dyDescent="0.35">
      <c r="B10" s="148" t="s">
        <v>1</v>
      </c>
      <c r="C10" s="149"/>
      <c r="D10" s="149"/>
      <c r="E10" s="150"/>
    </row>
    <row r="11" spans="1:5" ht="51" customHeight="1" x14ac:dyDescent="0.35">
      <c r="B11" s="151" t="s">
        <v>7</v>
      </c>
      <c r="C11" s="151"/>
      <c r="D11" s="151"/>
      <c r="E11" s="151"/>
    </row>
    <row r="12" spans="1:5" x14ac:dyDescent="0.35">
      <c r="B12" s="153" t="s">
        <v>40</v>
      </c>
      <c r="C12" s="154"/>
      <c r="D12" s="154"/>
      <c r="E12" s="154"/>
    </row>
    <row r="13" spans="1:5" x14ac:dyDescent="0.35">
      <c r="B13" s="155" t="s">
        <v>57</v>
      </c>
      <c r="C13" s="154"/>
      <c r="D13" s="154"/>
      <c r="E13" s="154"/>
    </row>
    <row r="14" spans="1:5" x14ac:dyDescent="0.35">
      <c r="B14" s="156" t="s">
        <v>41</v>
      </c>
      <c r="C14" s="154"/>
      <c r="D14" s="154"/>
      <c r="E14" s="154"/>
    </row>
    <row r="15" spans="1:5" x14ac:dyDescent="0.35">
      <c r="B15" s="156" t="s">
        <v>42</v>
      </c>
      <c r="C15" s="154"/>
      <c r="D15" s="154"/>
      <c r="E15" s="154"/>
    </row>
    <row r="16" spans="1:5" ht="31" customHeight="1" x14ac:dyDescent="0.35">
      <c r="B16" s="157" t="s">
        <v>68</v>
      </c>
      <c r="C16" s="157"/>
      <c r="D16" s="157"/>
      <c r="E16" s="157"/>
    </row>
    <row r="18" spans="2:5" ht="18.5" x14ac:dyDescent="0.35">
      <c r="B18" s="158" t="s">
        <v>34</v>
      </c>
      <c r="C18" s="159"/>
      <c r="D18" s="159"/>
      <c r="E18" s="160"/>
    </row>
    <row r="19" spans="2:5" ht="14.5" customHeight="1" x14ac:dyDescent="0.35">
      <c r="B19" s="161" t="s">
        <v>58</v>
      </c>
      <c r="C19" s="161"/>
      <c r="D19" s="161"/>
      <c r="E19" s="161"/>
    </row>
    <row r="20" spans="2:5" x14ac:dyDescent="0.35">
      <c r="B20" s="162"/>
      <c r="C20" s="162"/>
      <c r="D20" s="162"/>
      <c r="E20" s="162"/>
    </row>
    <row r="21" spans="2:5" x14ac:dyDescent="0.35">
      <c r="B21" s="163" t="s">
        <v>18</v>
      </c>
      <c r="C21" s="164"/>
      <c r="D21" s="164"/>
      <c r="E21" s="164"/>
    </row>
    <row r="22" spans="2:5" x14ac:dyDescent="0.35">
      <c r="B22" s="165" t="s">
        <v>19</v>
      </c>
      <c r="C22" s="7"/>
      <c r="D22" s="7"/>
      <c r="E22" s="7"/>
    </row>
    <row r="23" spans="2:5" x14ac:dyDescent="0.35">
      <c r="B23" s="165" t="s">
        <v>20</v>
      </c>
      <c r="C23" s="7"/>
      <c r="D23" s="7"/>
      <c r="E23" s="7"/>
    </row>
    <row r="24" spans="2:5" x14ac:dyDescent="0.35">
      <c r="B24" s="165" t="s">
        <v>21</v>
      </c>
      <c r="C24" s="7"/>
      <c r="D24" s="7"/>
      <c r="E24" s="7"/>
    </row>
    <row r="25" spans="2:5" x14ac:dyDescent="0.35">
      <c r="B25" s="165" t="s">
        <v>22</v>
      </c>
      <c r="C25" s="7"/>
      <c r="D25" s="7"/>
      <c r="E25" s="7"/>
    </row>
    <row r="26" spans="2:5" x14ac:dyDescent="0.35">
      <c r="B26" s="165" t="s">
        <v>23</v>
      </c>
      <c r="C26" s="8"/>
      <c r="D26" s="9"/>
      <c r="E26" s="9"/>
    </row>
    <row r="27" spans="2:5" x14ac:dyDescent="0.35">
      <c r="B27" s="165" t="s">
        <v>24</v>
      </c>
      <c r="C27" s="7"/>
      <c r="D27" s="7"/>
      <c r="E27" s="7"/>
    </row>
    <row r="29" spans="2:5" ht="18.5" x14ac:dyDescent="0.35">
      <c r="B29" s="158" t="s">
        <v>35</v>
      </c>
      <c r="C29" s="159"/>
      <c r="D29" s="159"/>
      <c r="E29" s="160"/>
    </row>
    <row r="30" spans="2:5" ht="25" customHeight="1" x14ac:dyDescent="0.35">
      <c r="B30" s="161" t="s">
        <v>43</v>
      </c>
      <c r="C30" s="161"/>
      <c r="D30" s="161"/>
      <c r="E30" s="161"/>
    </row>
    <row r="31" spans="2:5" x14ac:dyDescent="0.35">
      <c r="B31" s="162"/>
      <c r="C31" s="162"/>
      <c r="D31" s="162"/>
      <c r="E31" s="162"/>
    </row>
    <row r="32" spans="2:5" x14ac:dyDescent="0.35">
      <c r="B32" s="166" t="s">
        <v>55</v>
      </c>
      <c r="C32" s="166"/>
      <c r="D32" s="166"/>
      <c r="E32" s="166"/>
    </row>
    <row r="33" spans="2:9" ht="31" customHeight="1" x14ac:dyDescent="0.35">
      <c r="B33" s="161" t="s">
        <v>56</v>
      </c>
      <c r="C33" s="161"/>
      <c r="D33" s="161"/>
      <c r="E33" s="161"/>
    </row>
    <row r="34" spans="2:9" x14ac:dyDescent="0.35">
      <c r="B34" s="167"/>
      <c r="C34" s="168">
        <v>2028</v>
      </c>
      <c r="D34" s="168">
        <v>2029</v>
      </c>
      <c r="E34" s="168">
        <v>2030</v>
      </c>
    </row>
    <row r="35" spans="2:9" x14ac:dyDescent="0.35">
      <c r="B35" s="169" t="s">
        <v>59</v>
      </c>
      <c r="C35" s="6"/>
      <c r="D35" s="5"/>
      <c r="E35" s="5"/>
    </row>
    <row r="36" spans="2:9" x14ac:dyDescent="0.35">
      <c r="B36" s="169" t="s">
        <v>60</v>
      </c>
      <c r="C36" s="6"/>
      <c r="D36" s="5"/>
      <c r="E36" s="5"/>
    </row>
    <row r="37" spans="2:9" x14ac:dyDescent="0.35">
      <c r="B37" s="162"/>
      <c r="C37" s="162"/>
      <c r="D37" s="162"/>
      <c r="E37" s="162"/>
    </row>
    <row r="38" spans="2:9" x14ac:dyDescent="0.35">
      <c r="B38" s="166" t="s">
        <v>44</v>
      </c>
      <c r="C38" s="166"/>
      <c r="D38" s="166"/>
      <c r="E38" s="166"/>
    </row>
    <row r="39" spans="2:9" ht="63.5" customHeight="1" x14ac:dyDescent="0.35">
      <c r="B39" s="170" t="s">
        <v>61</v>
      </c>
      <c r="C39" s="7"/>
      <c r="D39" s="7"/>
      <c r="E39" s="7"/>
    </row>
    <row r="40" spans="2:9" ht="90.5" customHeight="1" x14ac:dyDescent="0.35">
      <c r="B40" s="171" t="s">
        <v>64</v>
      </c>
      <c r="C40" s="7"/>
      <c r="D40" s="7"/>
      <c r="E40" s="7"/>
      <c r="F40" s="162"/>
      <c r="G40" s="162"/>
      <c r="H40" s="162"/>
      <c r="I40" s="162"/>
    </row>
    <row r="41" spans="2:9" ht="66.5" customHeight="1" x14ac:dyDescent="0.35">
      <c r="B41" s="170" t="s">
        <v>128</v>
      </c>
      <c r="C41" s="7"/>
      <c r="D41" s="7"/>
      <c r="E41" s="7"/>
      <c r="F41" s="162"/>
      <c r="G41" s="162"/>
      <c r="H41" s="162"/>
      <c r="I41" s="162"/>
    </row>
    <row r="42" spans="2:9" ht="80" customHeight="1" x14ac:dyDescent="0.35">
      <c r="B42" s="170" t="s">
        <v>129</v>
      </c>
      <c r="C42" s="7"/>
      <c r="D42" s="7"/>
      <c r="E42" s="7"/>
      <c r="F42" s="162"/>
      <c r="G42" s="162"/>
      <c r="H42" s="162"/>
      <c r="I42" s="162"/>
    </row>
    <row r="43" spans="2:9" x14ac:dyDescent="0.35">
      <c r="F43" s="162"/>
      <c r="G43" s="162"/>
      <c r="H43" s="162"/>
      <c r="I43" s="162"/>
    </row>
    <row r="44" spans="2:9" ht="18.5" x14ac:dyDescent="0.35">
      <c r="B44" s="158" t="s">
        <v>36</v>
      </c>
      <c r="C44" s="159"/>
      <c r="D44" s="159"/>
      <c r="E44" s="160"/>
      <c r="F44" s="162"/>
      <c r="G44" s="162"/>
      <c r="H44" s="162"/>
      <c r="I44" s="162"/>
    </row>
    <row r="45" spans="2:9" ht="28" customHeight="1" x14ac:dyDescent="0.35">
      <c r="B45" s="161" t="s">
        <v>45</v>
      </c>
      <c r="C45" s="161"/>
      <c r="D45" s="161"/>
      <c r="E45" s="161"/>
      <c r="F45" s="162"/>
      <c r="G45" s="162"/>
      <c r="H45" s="162"/>
      <c r="I45" s="162"/>
    </row>
    <row r="46" spans="2:9" ht="14.5" customHeight="1" x14ac:dyDescent="0.35">
      <c r="F46" s="162"/>
      <c r="G46" s="162"/>
      <c r="H46" s="162"/>
      <c r="I46" s="162"/>
    </row>
    <row r="47" spans="2:9" x14ac:dyDescent="0.35">
      <c r="B47" s="166" t="s">
        <v>46</v>
      </c>
      <c r="C47" s="166"/>
      <c r="D47" s="166"/>
      <c r="E47" s="166"/>
      <c r="F47" s="162"/>
      <c r="G47" s="162"/>
      <c r="H47" s="162"/>
      <c r="I47" s="162"/>
    </row>
    <row r="48" spans="2:9" ht="49" customHeight="1" x14ac:dyDescent="0.35">
      <c r="B48" s="170" t="s">
        <v>47</v>
      </c>
      <c r="C48" s="7"/>
      <c r="D48" s="7"/>
      <c r="E48" s="7"/>
      <c r="F48" s="162"/>
      <c r="G48" s="162"/>
      <c r="H48" s="162"/>
      <c r="I48" s="162"/>
    </row>
    <row r="49" spans="2:9" ht="48.5" customHeight="1" x14ac:dyDescent="0.35">
      <c r="B49" s="170" t="s">
        <v>48</v>
      </c>
      <c r="C49" s="7"/>
      <c r="D49" s="7"/>
      <c r="E49" s="7"/>
      <c r="F49" s="162"/>
      <c r="G49" s="162"/>
      <c r="H49" s="162"/>
      <c r="I49" s="162"/>
    </row>
    <row r="50" spans="2:9" x14ac:dyDescent="0.35">
      <c r="B50" s="162"/>
      <c r="C50" s="162"/>
      <c r="D50" s="162"/>
      <c r="E50" s="162"/>
      <c r="F50" s="162"/>
      <c r="G50" s="162"/>
      <c r="H50" s="162"/>
      <c r="I50" s="162"/>
    </row>
    <row r="51" spans="2:9" x14ac:dyDescent="0.35">
      <c r="B51" s="166" t="s">
        <v>25</v>
      </c>
      <c r="C51" s="166"/>
      <c r="D51" s="166"/>
      <c r="E51" s="166"/>
      <c r="F51" s="162"/>
      <c r="G51" s="162"/>
      <c r="H51" s="162"/>
      <c r="I51" s="162"/>
    </row>
    <row r="52" spans="2:9" ht="14.5" customHeight="1" x14ac:dyDescent="0.35">
      <c r="B52" s="161" t="s">
        <v>49</v>
      </c>
      <c r="C52" s="161"/>
      <c r="D52" s="161"/>
      <c r="E52" s="161"/>
      <c r="F52" s="162"/>
      <c r="G52" s="162"/>
      <c r="H52" s="162"/>
      <c r="I52" s="162"/>
    </row>
    <row r="53" spans="2:9" x14ac:dyDescent="0.35">
      <c r="B53" s="167" t="s">
        <v>26</v>
      </c>
      <c r="C53" s="168">
        <v>2028</v>
      </c>
      <c r="D53" s="168">
        <v>2029</v>
      </c>
      <c r="E53" s="168">
        <v>2030</v>
      </c>
      <c r="F53" s="162"/>
      <c r="G53" s="162"/>
      <c r="H53" s="162"/>
      <c r="I53" s="162"/>
    </row>
    <row r="54" spans="2:9" x14ac:dyDescent="0.35">
      <c r="B54" s="172" t="s">
        <v>50</v>
      </c>
      <c r="C54" s="173">
        <v>1</v>
      </c>
      <c r="D54" s="173">
        <v>1</v>
      </c>
      <c r="E54" s="173">
        <v>0.7</v>
      </c>
      <c r="F54" s="162"/>
      <c r="G54" s="162"/>
      <c r="H54" s="162"/>
      <c r="I54" s="162"/>
    </row>
    <row r="55" spans="2:9" x14ac:dyDescent="0.35">
      <c r="B55" s="172" t="s">
        <v>65</v>
      </c>
      <c r="C55" s="173">
        <v>0</v>
      </c>
      <c r="D55" s="173">
        <v>0</v>
      </c>
      <c r="E55" s="173">
        <v>0.3</v>
      </c>
      <c r="F55" s="162"/>
      <c r="G55" s="162"/>
      <c r="H55" s="162"/>
      <c r="I55" s="162"/>
    </row>
    <row r="56" spans="2:9" x14ac:dyDescent="0.35">
      <c r="B56" s="165" t="s">
        <v>2</v>
      </c>
      <c r="C56" s="5"/>
      <c r="D56" s="5"/>
      <c r="E56" s="5"/>
      <c r="F56" s="162"/>
      <c r="G56" s="162"/>
      <c r="H56" s="162"/>
      <c r="I56" s="162"/>
    </row>
    <row r="57" spans="2:9" x14ac:dyDescent="0.35">
      <c r="B57" s="165" t="s">
        <v>27</v>
      </c>
      <c r="C57" s="5"/>
      <c r="D57" s="5"/>
      <c r="E57" s="5"/>
      <c r="F57" s="162"/>
      <c r="G57" s="162"/>
      <c r="H57" s="162"/>
      <c r="I57" s="162"/>
    </row>
    <row r="58" spans="2:9" x14ac:dyDescent="0.35">
      <c r="B58" s="165" t="s">
        <v>28</v>
      </c>
      <c r="C58" s="5"/>
      <c r="D58" s="5"/>
      <c r="E58" s="5"/>
      <c r="F58" s="162"/>
      <c r="G58" s="162"/>
      <c r="H58" s="162"/>
      <c r="I58" s="162"/>
    </row>
    <row r="59" spans="2:9" x14ac:dyDescent="0.35">
      <c r="B59" s="165" t="s">
        <v>29</v>
      </c>
      <c r="C59" s="5"/>
      <c r="D59" s="5"/>
      <c r="E59" s="5"/>
      <c r="F59" s="162"/>
      <c r="G59" s="162"/>
      <c r="H59" s="162"/>
      <c r="I59" s="162"/>
    </row>
    <row r="60" spans="2:9" x14ac:dyDescent="0.35">
      <c r="B60" s="165" t="s">
        <v>30</v>
      </c>
      <c r="C60" s="5"/>
      <c r="D60" s="5"/>
      <c r="E60" s="5"/>
      <c r="F60" s="162"/>
      <c r="G60" s="162"/>
      <c r="H60" s="162"/>
      <c r="I60" s="162"/>
    </row>
    <row r="61" spans="2:9" x14ac:dyDescent="0.35">
      <c r="B61" s="165" t="s">
        <v>31</v>
      </c>
      <c r="C61" s="5"/>
      <c r="D61" s="5"/>
      <c r="E61" s="5"/>
      <c r="F61" s="162"/>
      <c r="G61" s="162"/>
      <c r="H61" s="162"/>
      <c r="I61" s="162"/>
    </row>
    <row r="62" spans="2:9" x14ac:dyDescent="0.35">
      <c r="B62" s="165" t="s">
        <v>123</v>
      </c>
      <c r="C62" s="5"/>
      <c r="D62" s="5"/>
      <c r="E62" s="5"/>
      <c r="F62" s="162"/>
      <c r="G62" s="162"/>
      <c r="H62" s="162"/>
      <c r="I62" s="162"/>
    </row>
    <row r="63" spans="2:9" x14ac:dyDescent="0.35">
      <c r="B63" s="165" t="s">
        <v>32</v>
      </c>
      <c r="C63" s="5"/>
      <c r="D63" s="5"/>
      <c r="E63" s="5"/>
      <c r="F63" s="162"/>
      <c r="G63" s="162"/>
      <c r="H63" s="162"/>
      <c r="I63" s="162"/>
    </row>
    <row r="64" spans="2:9" x14ac:dyDescent="0.35">
      <c r="F64" s="162"/>
      <c r="G64" s="162"/>
      <c r="H64" s="162"/>
      <c r="I64" s="162"/>
    </row>
    <row r="65" spans="2:9" ht="18.5" x14ac:dyDescent="0.35">
      <c r="B65" s="158" t="s">
        <v>37</v>
      </c>
      <c r="C65" s="159"/>
      <c r="D65" s="159"/>
      <c r="E65" s="160"/>
      <c r="F65" s="162"/>
      <c r="G65" s="162"/>
      <c r="H65" s="162"/>
      <c r="I65" s="162"/>
    </row>
    <row r="66" spans="2:9" x14ac:dyDescent="0.35">
      <c r="B66" s="162"/>
      <c r="C66" s="162"/>
      <c r="D66" s="162"/>
      <c r="E66" s="162"/>
      <c r="F66" s="162"/>
      <c r="G66" s="162"/>
      <c r="H66" s="162"/>
      <c r="I66" s="162"/>
    </row>
    <row r="67" spans="2:9" x14ac:dyDescent="0.35">
      <c r="B67" s="163" t="s">
        <v>33</v>
      </c>
      <c r="C67" s="164"/>
      <c r="D67" s="164"/>
      <c r="E67" s="164"/>
      <c r="F67" s="162"/>
      <c r="G67" s="162"/>
      <c r="H67" s="162"/>
      <c r="I67" s="162"/>
    </row>
    <row r="68" spans="2:9" ht="49" customHeight="1" x14ac:dyDescent="0.35">
      <c r="B68" s="170" t="s">
        <v>51</v>
      </c>
      <c r="C68" s="7"/>
      <c r="D68" s="7"/>
      <c r="E68" s="7"/>
      <c r="F68" s="162"/>
      <c r="G68" s="162"/>
      <c r="H68" s="162"/>
      <c r="I68" s="162"/>
    </row>
    <row r="69" spans="2:9" ht="61.5" customHeight="1" x14ac:dyDescent="0.35">
      <c r="B69" s="170" t="s">
        <v>52</v>
      </c>
      <c r="C69" s="7"/>
      <c r="D69" s="7"/>
      <c r="E69" s="7"/>
      <c r="F69" s="162"/>
      <c r="G69" s="162"/>
      <c r="H69" s="162"/>
      <c r="I69" s="162"/>
    </row>
    <row r="70" spans="2:9" ht="123.5" customHeight="1" x14ac:dyDescent="0.35">
      <c r="B70" s="171" t="s">
        <v>63</v>
      </c>
      <c r="C70" s="7"/>
      <c r="D70" s="7"/>
      <c r="E70" s="7"/>
      <c r="F70" s="162"/>
      <c r="G70" s="162"/>
      <c r="H70" s="162"/>
      <c r="I70" s="162"/>
    </row>
    <row r="71" spans="2:9" ht="29" x14ac:dyDescent="0.35">
      <c r="B71" s="174" t="s">
        <v>53</v>
      </c>
      <c r="C71" s="7"/>
      <c r="D71" s="7"/>
      <c r="E71" s="7"/>
      <c r="F71" s="162"/>
      <c r="G71" s="162"/>
      <c r="H71" s="162"/>
      <c r="I71" s="162"/>
    </row>
    <row r="72" spans="2:9" ht="30.5" customHeight="1" x14ac:dyDescent="0.35">
      <c r="B72" s="175" t="s">
        <v>62</v>
      </c>
      <c r="C72" s="175"/>
      <c r="D72" s="175"/>
      <c r="E72" s="175"/>
      <c r="F72" s="162"/>
      <c r="G72" s="162"/>
      <c r="H72" s="162"/>
      <c r="I72" s="162"/>
    </row>
    <row r="73" spans="2:9" x14ac:dyDescent="0.35">
      <c r="F73" s="162"/>
      <c r="G73" s="162"/>
      <c r="H73" s="162"/>
      <c r="I73" s="162"/>
    </row>
    <row r="74" spans="2:9" ht="18.5" x14ac:dyDescent="0.35">
      <c r="B74" s="158" t="s">
        <v>38</v>
      </c>
      <c r="C74" s="159"/>
      <c r="D74" s="159"/>
      <c r="E74" s="160"/>
      <c r="F74" s="162"/>
      <c r="G74" s="162"/>
      <c r="H74" s="162"/>
      <c r="I74" s="162"/>
    </row>
    <row r="75" spans="2:9" x14ac:dyDescent="0.35">
      <c r="B75" s="162"/>
      <c r="C75" s="162"/>
      <c r="D75" s="162"/>
      <c r="E75" s="162"/>
      <c r="F75" s="162"/>
      <c r="G75" s="162"/>
      <c r="H75" s="162"/>
      <c r="I75" s="162"/>
    </row>
    <row r="76" spans="2:9" ht="31" customHeight="1" x14ac:dyDescent="0.35">
      <c r="B76" s="174" t="s">
        <v>54</v>
      </c>
      <c r="C76" s="7"/>
      <c r="D76" s="7"/>
      <c r="E76" s="7"/>
      <c r="F76" s="162"/>
      <c r="G76" s="162"/>
      <c r="H76" s="162"/>
      <c r="I76" s="162"/>
    </row>
    <row r="77" spans="2:9" x14ac:dyDescent="0.35">
      <c r="F77" s="162"/>
      <c r="G77" s="162"/>
      <c r="H77" s="162"/>
      <c r="I77" s="162"/>
    </row>
    <row r="78" spans="2:9" x14ac:dyDescent="0.35">
      <c r="F78" s="162"/>
      <c r="G78" s="162"/>
      <c r="H78" s="162"/>
      <c r="I78" s="162"/>
    </row>
    <row r="79" spans="2:9" x14ac:dyDescent="0.35">
      <c r="F79" s="162"/>
      <c r="G79" s="162"/>
      <c r="H79" s="162"/>
      <c r="I79" s="162"/>
    </row>
    <row r="80" spans="2:9" x14ac:dyDescent="0.35">
      <c r="F80" s="162"/>
      <c r="G80" s="162"/>
      <c r="H80" s="162"/>
      <c r="I80" s="162"/>
    </row>
  </sheetData>
  <sheetProtection algorithmName="SHA-512" hashValue="q11ukvnIEE3LPEe/VARR8S9wHQ9aeplqEwAzRXRubOZsv44gnjAoYNDOq0pSPDQVbZkBlXne3e5B0Vk1ElHOHg==" saltValue="cdTcq0HCgbTPQ6bSrNQWgQ==" spinCount="100000" sheet="1" objects="1" scenarios="1"/>
  <mergeCells count="33">
    <mergeCell ref="C69:E69"/>
    <mergeCell ref="C70:E70"/>
    <mergeCell ref="C71:E71"/>
    <mergeCell ref="C76:E76"/>
    <mergeCell ref="B72:E72"/>
    <mergeCell ref="B5:E5"/>
    <mergeCell ref="B11:E11"/>
    <mergeCell ref="B19:E19"/>
    <mergeCell ref="B16:E16"/>
    <mergeCell ref="C68:E68"/>
    <mergeCell ref="C39:E39"/>
    <mergeCell ref="C40:E40"/>
    <mergeCell ref="C41:E41"/>
    <mergeCell ref="C42:E42"/>
    <mergeCell ref="C24:E24"/>
    <mergeCell ref="C25:E25"/>
    <mergeCell ref="C26:E26"/>
    <mergeCell ref="C27:E27"/>
    <mergeCell ref="C48:E48"/>
    <mergeCell ref="C49:E49"/>
    <mergeCell ref="B8:E8"/>
    <mergeCell ref="B67:E67"/>
    <mergeCell ref="B21:E21"/>
    <mergeCell ref="B30:E30"/>
    <mergeCell ref="B33:E33"/>
    <mergeCell ref="B32:E32"/>
    <mergeCell ref="B38:E38"/>
    <mergeCell ref="B45:E45"/>
    <mergeCell ref="B47:E47"/>
    <mergeCell ref="B52:E52"/>
    <mergeCell ref="B51:E51"/>
    <mergeCell ref="C22:E22"/>
    <mergeCell ref="C23:E23"/>
  </mergeCells>
  <dataValidations count="1">
    <dataValidation type="list" allowBlank="1" sqref="C26" xr:uid="{7FBF2C41-E358-477E-A027-4F288FD8AE0E}">
      <formula1>"Fuel Producer,SAF Trader/Aggregator,Airline,Other"</formula1>
    </dataValidation>
  </dataValidations>
  <hyperlinks>
    <hyperlink ref="B14" r:id="rId1" xr:uid="{960A5E45-066C-4969-A04C-713BEC4133FE}"/>
    <hyperlink ref="B13" r:id="rId2" display="https://flysaba.org/wp-content/uploads/2026/07/SABAs-SAF-Sustainability-Framework_V4-vShare-SABA-2026.07.06.pdf" xr:uid="{8E994460-93C9-4D12-80E0-E03F073F52B7}"/>
    <hyperlink ref="B15" r:id="rId3" xr:uid="{494B8503-E91B-474F-935D-D59AD9F2B1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9757F-21A7-49FA-BA31-6DE606BCAC46}">
  <sheetPr>
    <tabColor theme="9" tint="0.59999389629810485"/>
  </sheetPr>
  <dimension ref="A1:K58"/>
  <sheetViews>
    <sheetView showGridLines="0" zoomScaleNormal="100" workbookViewId="0"/>
  </sheetViews>
  <sheetFormatPr defaultColWidth="0" defaultRowHeight="14.5" customHeight="1" zeroHeight="1" outlineLevelRow="1" x14ac:dyDescent="0.35"/>
  <cols>
    <col min="1" max="1" width="5.26953125" customWidth="1"/>
    <col min="2" max="2" width="43.7265625" style="88" customWidth="1"/>
    <col min="3" max="3" width="39.7265625" bestFit="1" customWidth="1"/>
    <col min="4" max="4" width="14.453125" customWidth="1"/>
    <col min="5" max="5" width="17.26953125" customWidth="1"/>
    <col min="6" max="11" width="8.54296875" hidden="1" customWidth="1"/>
    <col min="12" max="16384" width="8.54296875" hidden="1"/>
  </cols>
  <sheetData>
    <row r="1" spans="1:11" x14ac:dyDescent="0.35">
      <c r="A1" s="10"/>
      <c r="B1" s="11"/>
      <c r="C1" s="10"/>
      <c r="D1" s="10"/>
      <c r="E1" s="10"/>
      <c r="F1" s="10"/>
      <c r="G1" s="10"/>
      <c r="H1" s="10"/>
      <c r="I1" s="10"/>
      <c r="J1" s="10"/>
      <c r="K1" s="10"/>
    </row>
    <row r="2" spans="1:11" ht="23.5" x14ac:dyDescent="0.55000000000000004">
      <c r="A2" s="10"/>
      <c r="B2" s="12" t="s">
        <v>69</v>
      </c>
      <c r="C2" s="12"/>
      <c r="D2" s="12"/>
      <c r="E2" s="13"/>
      <c r="F2" s="10"/>
      <c r="G2" s="10"/>
      <c r="H2" s="10"/>
      <c r="I2" s="10"/>
      <c r="J2" s="10"/>
      <c r="K2" s="10"/>
    </row>
    <row r="3" spans="1:11" ht="28.15" customHeight="1" x14ac:dyDescent="0.35">
      <c r="A3" s="10"/>
      <c r="B3" s="14" t="s">
        <v>125</v>
      </c>
      <c r="C3" s="14"/>
      <c r="D3" s="14"/>
      <c r="E3" s="15"/>
      <c r="F3" s="10"/>
      <c r="G3" s="10"/>
      <c r="H3" s="10"/>
      <c r="I3" s="10"/>
      <c r="J3" s="10"/>
      <c r="K3" s="10"/>
    </row>
    <row r="4" spans="1:11" ht="34" customHeight="1" x14ac:dyDescent="0.35">
      <c r="A4" s="10"/>
      <c r="B4" s="90" t="s">
        <v>124</v>
      </c>
      <c r="C4" s="14"/>
      <c r="D4" s="14"/>
      <c r="E4" s="10"/>
      <c r="F4" s="10"/>
      <c r="G4" s="10"/>
      <c r="H4" s="10"/>
      <c r="I4" s="10"/>
      <c r="J4" s="10"/>
      <c r="K4" s="10"/>
    </row>
    <row r="5" spans="1:11" x14ac:dyDescent="0.35">
      <c r="A5" s="10"/>
      <c r="B5" s="16"/>
      <c r="C5" s="17"/>
      <c r="D5" s="17"/>
      <c r="E5" s="10"/>
      <c r="F5" s="10"/>
      <c r="G5" s="10"/>
      <c r="H5" s="10"/>
      <c r="I5" s="10"/>
      <c r="J5" s="10"/>
      <c r="K5" s="10"/>
    </row>
    <row r="6" spans="1:11" ht="15" thickBot="1" x14ac:dyDescent="0.4">
      <c r="A6" s="10"/>
      <c r="B6" s="18" t="s">
        <v>70</v>
      </c>
      <c r="C6" s="19"/>
      <c r="D6" s="19"/>
      <c r="E6" s="20"/>
      <c r="F6" s="20"/>
      <c r="G6" s="20"/>
      <c r="H6" s="20"/>
      <c r="I6" s="20"/>
      <c r="J6" s="20"/>
      <c r="K6" s="20"/>
    </row>
    <row r="7" spans="1:11" x14ac:dyDescent="0.35">
      <c r="A7" s="10"/>
      <c r="B7" s="21" t="s">
        <v>71</v>
      </c>
      <c r="C7" s="22">
        <v>1154926</v>
      </c>
      <c r="D7" s="23" t="s">
        <v>72</v>
      </c>
      <c r="E7" s="24"/>
      <c r="F7" s="24"/>
      <c r="G7" s="24"/>
      <c r="H7" s="24"/>
      <c r="I7" s="24"/>
      <c r="J7" s="24"/>
      <c r="K7" s="24"/>
    </row>
    <row r="8" spans="1:11" x14ac:dyDescent="0.35">
      <c r="A8" s="10"/>
      <c r="B8" s="25"/>
      <c r="C8" s="19"/>
      <c r="D8" s="26"/>
      <c r="E8" s="24"/>
      <c r="F8" s="24"/>
      <c r="G8" s="24"/>
      <c r="H8" s="24"/>
      <c r="I8" s="24"/>
      <c r="J8" s="24"/>
      <c r="K8" s="24"/>
    </row>
    <row r="9" spans="1:11" x14ac:dyDescent="0.35">
      <c r="A9" s="10"/>
      <c r="B9" s="25" t="s">
        <v>73</v>
      </c>
      <c r="C9" s="27">
        <v>3.07</v>
      </c>
      <c r="D9" s="28" t="s">
        <v>74</v>
      </c>
      <c r="E9" s="24"/>
      <c r="F9" s="24"/>
      <c r="G9" s="24"/>
      <c r="H9" s="24"/>
      <c r="I9" s="24"/>
      <c r="J9" s="24"/>
      <c r="K9" s="24"/>
    </row>
    <row r="10" spans="1:11" x14ac:dyDescent="0.35">
      <c r="A10" s="10"/>
      <c r="B10" s="25"/>
      <c r="C10" s="19"/>
      <c r="D10" s="26"/>
      <c r="E10" s="24"/>
      <c r="F10" s="24"/>
      <c r="G10" s="24"/>
      <c r="H10" s="24"/>
      <c r="I10" s="24"/>
      <c r="J10" s="24"/>
      <c r="K10" s="24"/>
    </row>
    <row r="11" spans="1:11" x14ac:dyDescent="0.35">
      <c r="A11" s="10"/>
      <c r="B11" s="29" t="s">
        <v>75</v>
      </c>
      <c r="C11" s="30">
        <v>3.0279999999999999E-3</v>
      </c>
      <c r="D11" s="28" t="s">
        <v>76</v>
      </c>
      <c r="E11" s="31"/>
      <c r="F11" s="10"/>
      <c r="G11" s="10"/>
      <c r="H11" s="10"/>
      <c r="I11" s="10"/>
      <c r="J11" s="10"/>
      <c r="K11" s="10"/>
    </row>
    <row r="12" spans="1:11" x14ac:dyDescent="0.35">
      <c r="A12" s="10"/>
      <c r="B12" s="29" t="s">
        <v>77</v>
      </c>
      <c r="C12" s="32">
        <v>43000</v>
      </c>
      <c r="D12" s="28" t="s">
        <v>78</v>
      </c>
      <c r="E12" s="10"/>
      <c r="F12" s="10"/>
      <c r="G12" s="10"/>
      <c r="H12" s="10"/>
      <c r="I12" s="10"/>
      <c r="J12" s="10"/>
      <c r="K12" s="10"/>
    </row>
    <row r="13" spans="1:11" x14ac:dyDescent="0.35">
      <c r="A13" s="10"/>
      <c r="B13" s="29" t="s">
        <v>79</v>
      </c>
      <c r="C13" s="33">
        <v>14.5</v>
      </c>
      <c r="D13" s="28" t="s">
        <v>80</v>
      </c>
      <c r="E13" s="10"/>
      <c r="F13" s="10"/>
      <c r="G13" s="10"/>
      <c r="H13" s="10"/>
      <c r="I13" s="10"/>
      <c r="J13" s="10"/>
      <c r="K13" s="10"/>
    </row>
    <row r="14" spans="1:11" x14ac:dyDescent="0.35">
      <c r="A14" s="10"/>
      <c r="B14" s="29" t="s">
        <v>81</v>
      </c>
      <c r="C14" s="33">
        <v>89</v>
      </c>
      <c r="D14" s="28" t="s">
        <v>80</v>
      </c>
      <c r="E14" s="10"/>
      <c r="F14" s="10"/>
      <c r="G14" s="10"/>
      <c r="H14" s="10"/>
      <c r="I14" s="10"/>
      <c r="J14" s="10"/>
      <c r="K14" s="10"/>
    </row>
    <row r="15" spans="1:11" x14ac:dyDescent="0.35">
      <c r="A15" s="10"/>
      <c r="B15" s="29"/>
      <c r="C15" s="10"/>
      <c r="D15" s="28"/>
      <c r="E15" s="10"/>
      <c r="F15" s="10"/>
      <c r="G15" s="10"/>
      <c r="H15" s="10"/>
      <c r="I15" s="10"/>
      <c r="J15" s="10"/>
      <c r="K15" s="10"/>
    </row>
    <row r="16" spans="1:11" x14ac:dyDescent="0.35">
      <c r="A16" s="10"/>
      <c r="B16" s="29" t="s">
        <v>82</v>
      </c>
      <c r="C16" s="34" t="s">
        <v>83</v>
      </c>
      <c r="D16" s="28"/>
      <c r="E16" s="13"/>
      <c r="F16" s="10"/>
      <c r="G16" s="10"/>
      <c r="H16" s="10"/>
      <c r="I16" s="10"/>
      <c r="J16" s="10"/>
      <c r="K16" s="10"/>
    </row>
    <row r="17" spans="1:11" ht="15" thickBot="1" x14ac:dyDescent="0.4">
      <c r="A17" s="10"/>
      <c r="B17" s="35" t="s">
        <v>84</v>
      </c>
      <c r="C17" s="36" t="s">
        <v>85</v>
      </c>
      <c r="D17" s="37"/>
      <c r="E17" s="10"/>
      <c r="F17" s="10"/>
      <c r="G17" s="10"/>
      <c r="H17" s="10"/>
      <c r="I17" s="10"/>
      <c r="J17" s="10"/>
      <c r="K17" s="10"/>
    </row>
    <row r="18" spans="1:11" x14ac:dyDescent="0.35">
      <c r="A18" s="10"/>
      <c r="B18" s="38" t="s">
        <v>86</v>
      </c>
      <c r="C18" s="19"/>
      <c r="D18" s="10"/>
      <c r="E18" s="10"/>
      <c r="F18" s="10"/>
      <c r="G18" s="10"/>
      <c r="H18" s="10"/>
      <c r="I18" s="10"/>
      <c r="J18" s="10"/>
      <c r="K18" s="10"/>
    </row>
    <row r="19" spans="1:11" x14ac:dyDescent="0.35">
      <c r="A19" s="10"/>
      <c r="B19" s="16"/>
      <c r="C19" s="17"/>
      <c r="D19" s="17"/>
      <c r="E19" s="10"/>
      <c r="F19" s="10"/>
      <c r="G19" s="10"/>
      <c r="H19" s="10"/>
      <c r="I19" s="10"/>
      <c r="J19" s="10"/>
      <c r="K19" s="10"/>
    </row>
    <row r="20" spans="1:11" ht="15" thickBot="1" x14ac:dyDescent="0.4">
      <c r="A20" s="10"/>
      <c r="B20" s="18" t="s">
        <v>87</v>
      </c>
      <c r="C20" s="19"/>
      <c r="D20" s="19"/>
      <c r="E20" s="13"/>
      <c r="F20" s="10"/>
      <c r="G20" s="10"/>
      <c r="H20" s="10"/>
      <c r="I20" s="10"/>
      <c r="J20" s="10"/>
      <c r="K20" s="10"/>
    </row>
    <row r="21" spans="1:11" x14ac:dyDescent="0.35">
      <c r="A21" s="10"/>
      <c r="B21" s="39" t="s">
        <v>88</v>
      </c>
      <c r="C21" s="40">
        <f>C33</f>
        <v>3497.1159279999997</v>
      </c>
      <c r="D21" s="23" t="s">
        <v>89</v>
      </c>
      <c r="E21" s="13"/>
      <c r="F21" s="10"/>
      <c r="G21" s="10"/>
      <c r="H21" s="10"/>
      <c r="I21" s="10"/>
      <c r="J21" s="10"/>
      <c r="K21" s="10"/>
    </row>
    <row r="22" spans="1:11" ht="15" thickBot="1" x14ac:dyDescent="0.4">
      <c r="A22" s="10"/>
      <c r="B22" s="35" t="s">
        <v>90</v>
      </c>
      <c r="C22" s="41">
        <f>C47</f>
        <v>1013.8705416116248</v>
      </c>
      <c r="D22" s="37" t="s">
        <v>91</v>
      </c>
      <c r="E22" s="13"/>
      <c r="F22" s="10"/>
      <c r="G22" s="10"/>
      <c r="H22" s="10"/>
      <c r="I22" s="10"/>
      <c r="J22" s="10"/>
      <c r="K22" s="10"/>
    </row>
    <row r="23" spans="1:11" x14ac:dyDescent="0.35">
      <c r="A23" s="10"/>
      <c r="B23" s="42"/>
      <c r="C23" s="43"/>
      <c r="D23" s="10"/>
      <c r="E23" s="13"/>
      <c r="F23" s="10"/>
      <c r="G23" s="10"/>
      <c r="H23" s="10"/>
      <c r="I23" s="10"/>
      <c r="J23" s="10"/>
      <c r="K23" s="10"/>
    </row>
    <row r="24" spans="1:11" ht="15" thickBot="1" x14ac:dyDescent="0.4">
      <c r="A24" s="10"/>
      <c r="B24" s="18" t="s">
        <v>126</v>
      </c>
      <c r="C24" s="19"/>
      <c r="D24" s="19"/>
      <c r="E24" s="13"/>
      <c r="F24" s="31"/>
      <c r="G24" s="10"/>
      <c r="H24" s="10"/>
      <c r="I24" s="10"/>
      <c r="J24" s="10"/>
      <c r="K24" s="10"/>
    </row>
    <row r="25" spans="1:11" x14ac:dyDescent="0.35">
      <c r="A25" s="10"/>
      <c r="B25" s="39" t="s">
        <v>92</v>
      </c>
      <c r="C25" s="44">
        <f>C43</f>
        <v>11203.010875348</v>
      </c>
      <c r="D25" s="45" t="s">
        <v>93</v>
      </c>
      <c r="E25" s="13"/>
      <c r="F25" s="10"/>
      <c r="G25" s="10"/>
      <c r="H25" s="10"/>
      <c r="I25" s="10"/>
      <c r="J25" s="10"/>
      <c r="K25" s="10"/>
    </row>
    <row r="26" spans="1:11" ht="15" thickBot="1" x14ac:dyDescent="0.4">
      <c r="A26" s="10"/>
      <c r="B26" s="35" t="s">
        <v>94</v>
      </c>
      <c r="C26" s="46">
        <f>C48</f>
        <v>316.48838508244881</v>
      </c>
      <c r="D26" s="47" t="s">
        <v>95</v>
      </c>
      <c r="E26" s="13"/>
      <c r="F26" s="10"/>
      <c r="G26" s="10"/>
      <c r="H26" s="10"/>
      <c r="I26" s="10"/>
      <c r="J26" s="10"/>
      <c r="K26" s="10"/>
    </row>
    <row r="27" spans="1:11" x14ac:dyDescent="0.35">
      <c r="A27" s="10"/>
      <c r="B27" s="18"/>
      <c r="C27" s="19"/>
      <c r="D27" s="19"/>
      <c r="E27" s="10"/>
      <c r="F27" s="10"/>
      <c r="G27" s="10"/>
      <c r="H27" s="10"/>
      <c r="I27" s="10"/>
      <c r="J27" s="10"/>
      <c r="K27" s="10"/>
    </row>
    <row r="28" spans="1:11" x14ac:dyDescent="0.35">
      <c r="A28" s="10"/>
      <c r="B28" s="11"/>
      <c r="C28" s="48"/>
      <c r="D28" s="10"/>
      <c r="E28" s="10"/>
      <c r="F28" s="10"/>
      <c r="G28" s="10"/>
      <c r="H28" s="10"/>
      <c r="I28" s="10"/>
      <c r="J28" s="10"/>
      <c r="K28" s="10"/>
    </row>
    <row r="29" spans="1:11" x14ac:dyDescent="0.35">
      <c r="A29" s="10"/>
      <c r="B29" s="18" t="s">
        <v>96</v>
      </c>
      <c r="C29" s="19"/>
      <c r="D29" s="19"/>
      <c r="E29" s="10"/>
      <c r="F29" s="10"/>
      <c r="G29" s="10"/>
      <c r="H29" s="10"/>
      <c r="I29" s="10"/>
      <c r="J29" s="10"/>
      <c r="K29" s="10"/>
    </row>
    <row r="30" spans="1:11" s="52" customFormat="1" ht="15" customHeight="1" outlineLevel="1" thickBot="1" x14ac:dyDescent="0.4">
      <c r="A30" s="49"/>
      <c r="B30" s="50" t="s">
        <v>97</v>
      </c>
      <c r="C30" s="50"/>
      <c r="D30" s="50"/>
      <c r="E30" s="51"/>
      <c r="F30" s="49"/>
      <c r="G30" s="49"/>
      <c r="H30" s="49"/>
      <c r="I30" s="49"/>
      <c r="J30" s="49"/>
      <c r="K30" s="49"/>
    </row>
    <row r="31" spans="1:11" s="52" customFormat="1" ht="15" customHeight="1" outlineLevel="1" x14ac:dyDescent="0.35">
      <c r="A31" s="49"/>
      <c r="B31" s="53" t="s">
        <v>98</v>
      </c>
      <c r="C31" s="54">
        <f>C7</f>
        <v>1154926</v>
      </c>
      <c r="D31" s="55" t="s">
        <v>72</v>
      </c>
      <c r="E31" s="51"/>
      <c r="F31" s="49"/>
      <c r="G31" s="49"/>
      <c r="H31" s="49"/>
      <c r="I31" s="49"/>
      <c r="J31" s="49"/>
      <c r="K31" s="49"/>
    </row>
    <row r="32" spans="1:11" s="52" customFormat="1" ht="15" customHeight="1" outlineLevel="1" x14ac:dyDescent="0.35">
      <c r="A32" s="49"/>
      <c r="B32" s="56" t="s">
        <v>75</v>
      </c>
      <c r="C32" s="57">
        <f>C11</f>
        <v>3.0279999999999999E-3</v>
      </c>
      <c r="D32" s="58" t="s">
        <v>76</v>
      </c>
      <c r="E32" s="51"/>
      <c r="F32" s="49"/>
      <c r="G32" s="49"/>
      <c r="H32" s="49"/>
      <c r="I32" s="49"/>
      <c r="J32" s="49"/>
      <c r="K32" s="49"/>
    </row>
    <row r="33" spans="1:11" s="52" customFormat="1" ht="14.65" customHeight="1" outlineLevel="1" x14ac:dyDescent="0.35">
      <c r="A33" s="49"/>
      <c r="B33" s="56" t="s">
        <v>99</v>
      </c>
      <c r="C33" s="59">
        <f>C31*C32</f>
        <v>3497.1159279999997</v>
      </c>
      <c r="D33" s="58" t="s">
        <v>89</v>
      </c>
      <c r="E33" s="49"/>
      <c r="F33" s="49"/>
      <c r="G33" s="49"/>
      <c r="H33" s="49"/>
      <c r="I33" s="49"/>
      <c r="J33" s="49"/>
      <c r="K33" s="49"/>
    </row>
    <row r="34" spans="1:11" s="52" customFormat="1" ht="14.65" customHeight="1" outlineLevel="1" x14ac:dyDescent="0.35">
      <c r="A34" s="49"/>
      <c r="B34" s="56" t="s">
        <v>100</v>
      </c>
      <c r="C34" s="59">
        <f>C31*C53</f>
        <v>4371856.8804000001</v>
      </c>
      <c r="D34" s="58" t="s">
        <v>101</v>
      </c>
      <c r="E34" s="49"/>
      <c r="F34" s="49"/>
      <c r="G34" s="49"/>
      <c r="H34" s="49"/>
      <c r="I34" s="49"/>
      <c r="J34" s="49"/>
      <c r="K34" s="49"/>
    </row>
    <row r="35" spans="1:11" s="52" customFormat="1" ht="15" customHeight="1" outlineLevel="1" x14ac:dyDescent="0.35">
      <c r="A35" s="49"/>
      <c r="B35" s="60"/>
      <c r="C35" s="19"/>
      <c r="D35" s="61"/>
      <c r="E35" s="51"/>
      <c r="F35" s="49"/>
      <c r="G35" s="49"/>
      <c r="H35" s="49"/>
      <c r="I35" s="49"/>
      <c r="J35" s="49"/>
      <c r="K35" s="49"/>
    </row>
    <row r="36" spans="1:11" s="52" customFormat="1" ht="14.65" customHeight="1" outlineLevel="1" x14ac:dyDescent="0.35">
      <c r="A36" s="49"/>
      <c r="B36" s="56" t="s">
        <v>102</v>
      </c>
      <c r="C36" s="62">
        <f>C14</f>
        <v>89</v>
      </c>
      <c r="D36" s="58" t="s">
        <v>80</v>
      </c>
      <c r="E36" s="49"/>
      <c r="F36" s="49"/>
      <c r="G36" s="49"/>
      <c r="H36" s="49"/>
      <c r="I36" s="49"/>
      <c r="J36" s="49"/>
      <c r="K36" s="49"/>
    </row>
    <row r="37" spans="1:11" s="52" customFormat="1" ht="14.65" customHeight="1" outlineLevel="1" x14ac:dyDescent="0.35">
      <c r="A37" s="49"/>
      <c r="B37" s="56" t="s">
        <v>103</v>
      </c>
      <c r="C37" s="62">
        <f>C13</f>
        <v>14.5</v>
      </c>
      <c r="D37" s="58" t="s">
        <v>80</v>
      </c>
      <c r="E37" s="49"/>
      <c r="F37" s="49"/>
      <c r="G37" s="49"/>
      <c r="H37" s="49"/>
      <c r="I37" s="49"/>
      <c r="J37" s="49"/>
      <c r="K37" s="49"/>
    </row>
    <row r="38" spans="1:11" s="52" customFormat="1" ht="14.65" customHeight="1" outlineLevel="1" x14ac:dyDescent="0.35">
      <c r="A38" s="49"/>
      <c r="B38" s="56" t="s">
        <v>104</v>
      </c>
      <c r="C38" s="63">
        <f>C36-C13</f>
        <v>74.5</v>
      </c>
      <c r="D38" s="58" t="s">
        <v>80</v>
      </c>
      <c r="E38" s="49"/>
      <c r="F38" s="49"/>
      <c r="G38" s="49"/>
      <c r="H38" s="49"/>
      <c r="I38" s="49"/>
      <c r="J38" s="49"/>
      <c r="K38" s="49"/>
    </row>
    <row r="39" spans="1:11" s="52" customFormat="1" ht="14.65" customHeight="1" outlineLevel="1" x14ac:dyDescent="0.35">
      <c r="A39" s="49"/>
      <c r="B39" s="64"/>
      <c r="C39" s="19"/>
      <c r="D39" s="61"/>
      <c r="E39" s="49"/>
      <c r="F39" s="49"/>
      <c r="G39" s="49"/>
      <c r="H39" s="49"/>
      <c r="I39" s="49"/>
      <c r="J39" s="49"/>
      <c r="K39" s="49"/>
    </row>
    <row r="40" spans="1:11" s="52" customFormat="1" ht="14.65" customHeight="1" outlineLevel="1" x14ac:dyDescent="0.35">
      <c r="A40" s="49"/>
      <c r="B40" s="56" t="s">
        <v>77</v>
      </c>
      <c r="C40" s="65">
        <f>C12</f>
        <v>43000</v>
      </c>
      <c r="D40" s="58" t="s">
        <v>78</v>
      </c>
      <c r="E40" s="49"/>
      <c r="F40" s="49"/>
      <c r="G40" s="49"/>
      <c r="H40" s="49"/>
      <c r="I40" s="49"/>
      <c r="J40" s="49"/>
      <c r="K40" s="49"/>
    </row>
    <row r="41" spans="1:11" s="52" customFormat="1" ht="14.65" customHeight="1" outlineLevel="1" x14ac:dyDescent="0.35">
      <c r="A41" s="49"/>
      <c r="B41" s="56" t="s">
        <v>105</v>
      </c>
      <c r="C41" s="66">
        <f>C38*C40/10^6</f>
        <v>3.2035</v>
      </c>
      <c r="D41" s="58" t="s">
        <v>106</v>
      </c>
      <c r="E41" s="49"/>
      <c r="F41" s="49"/>
      <c r="G41" s="49"/>
      <c r="H41" s="49"/>
      <c r="I41" s="49"/>
      <c r="J41" s="49"/>
      <c r="K41" s="49"/>
    </row>
    <row r="42" spans="1:11" s="52" customFormat="1" ht="14.65" customHeight="1" outlineLevel="1" x14ac:dyDescent="0.35">
      <c r="A42" s="49"/>
      <c r="B42" s="56" t="s">
        <v>107</v>
      </c>
      <c r="C42" s="67">
        <f>C33</f>
        <v>3497.1159279999997</v>
      </c>
      <c r="D42" s="58" t="s">
        <v>89</v>
      </c>
      <c r="E42" s="49"/>
      <c r="F42" s="49"/>
      <c r="G42" s="49"/>
      <c r="H42" s="49"/>
      <c r="I42" s="49"/>
      <c r="J42" s="49"/>
      <c r="K42" s="49"/>
    </row>
    <row r="43" spans="1:11" s="52" customFormat="1" ht="14.65" customHeight="1" outlineLevel="1" x14ac:dyDescent="0.35">
      <c r="A43" s="49"/>
      <c r="B43" s="68" t="s">
        <v>92</v>
      </c>
      <c r="C43" s="69">
        <f>C42*C41</f>
        <v>11203.010875348</v>
      </c>
      <c r="D43" s="70" t="s">
        <v>93</v>
      </c>
      <c r="E43" s="49"/>
      <c r="F43" s="49"/>
      <c r="G43" s="49"/>
      <c r="H43" s="49"/>
      <c r="I43" s="49"/>
      <c r="J43" s="49"/>
      <c r="K43" s="49"/>
    </row>
    <row r="44" spans="1:11" s="52" customFormat="1" ht="14.65" customHeight="1" outlineLevel="1" x14ac:dyDescent="0.35">
      <c r="A44" s="49"/>
      <c r="B44" s="56"/>
      <c r="C44" s="71"/>
      <c r="D44" s="58"/>
      <c r="E44" s="49"/>
      <c r="F44" s="49"/>
      <c r="G44" s="49"/>
      <c r="H44" s="49"/>
      <c r="I44" s="49"/>
      <c r="J44" s="49"/>
      <c r="K44" s="49"/>
    </row>
    <row r="45" spans="1:11" s="52" customFormat="1" ht="14.65" customHeight="1" outlineLevel="1" x14ac:dyDescent="0.35">
      <c r="A45" s="49"/>
      <c r="B45" s="72" t="s">
        <v>73</v>
      </c>
      <c r="C45" s="73">
        <f>C9</f>
        <v>3.07</v>
      </c>
      <c r="D45" s="58" t="s">
        <v>74</v>
      </c>
      <c r="E45" s="49"/>
      <c r="F45" s="49"/>
      <c r="G45" s="49"/>
      <c r="H45" s="49"/>
      <c r="I45" s="49"/>
      <c r="J45" s="49"/>
      <c r="K45" s="49"/>
    </row>
    <row r="46" spans="1:11" s="52" customFormat="1" ht="14.65" customHeight="1" outlineLevel="1" x14ac:dyDescent="0.35">
      <c r="A46" s="49"/>
      <c r="B46" s="56" t="s">
        <v>75</v>
      </c>
      <c r="C46" s="57">
        <f>C11</f>
        <v>3.0279999999999999E-3</v>
      </c>
      <c r="D46" s="58" t="s">
        <v>76</v>
      </c>
      <c r="E46" s="49"/>
      <c r="F46" s="49"/>
      <c r="G46" s="49"/>
      <c r="H46" s="49"/>
      <c r="I46" s="49"/>
      <c r="J46" s="49"/>
      <c r="K46" s="49"/>
    </row>
    <row r="47" spans="1:11" s="52" customFormat="1" ht="14.65" customHeight="1" outlineLevel="1" x14ac:dyDescent="0.35">
      <c r="A47" s="49"/>
      <c r="B47" s="56" t="s">
        <v>90</v>
      </c>
      <c r="C47" s="74">
        <f>C45/C46</f>
        <v>1013.8705416116248</v>
      </c>
      <c r="D47" s="58" t="s">
        <v>91</v>
      </c>
      <c r="E47" s="49"/>
      <c r="F47" s="49"/>
      <c r="G47" s="49"/>
      <c r="H47" s="49"/>
      <c r="I47" s="49"/>
      <c r="J47" s="49"/>
      <c r="K47" s="49"/>
    </row>
    <row r="48" spans="1:11" s="52" customFormat="1" ht="14.65" customHeight="1" outlineLevel="1" thickBot="1" x14ac:dyDescent="0.4">
      <c r="A48" s="49"/>
      <c r="B48" s="75" t="s">
        <v>94</v>
      </c>
      <c r="C48" s="76">
        <f>C47/C41</f>
        <v>316.48838508244881</v>
      </c>
      <c r="D48" s="77" t="s">
        <v>95</v>
      </c>
      <c r="E48" s="49"/>
      <c r="F48" s="49"/>
      <c r="G48" s="49"/>
      <c r="H48" s="49"/>
      <c r="I48" s="49"/>
      <c r="J48" s="49"/>
      <c r="K48" s="49"/>
    </row>
    <row r="49" spans="1:11" s="52" customFormat="1" ht="14.65" customHeight="1" outlineLevel="1" x14ac:dyDescent="0.35">
      <c r="A49" s="49"/>
      <c r="B49" s="78"/>
      <c r="C49" s="79"/>
      <c r="D49" s="49"/>
      <c r="E49" s="49"/>
      <c r="F49" s="49"/>
      <c r="G49" s="49"/>
      <c r="H49" s="49"/>
      <c r="I49" s="49"/>
      <c r="J49" s="49"/>
      <c r="K49" s="49"/>
    </row>
    <row r="50" spans="1:11" s="52" customFormat="1" x14ac:dyDescent="0.35">
      <c r="A50" s="49"/>
      <c r="B50" s="80"/>
      <c r="C50" s="49"/>
      <c r="D50" s="49"/>
      <c r="E50" s="49"/>
      <c r="F50" s="49"/>
      <c r="G50" s="49"/>
      <c r="H50" s="49"/>
      <c r="I50" s="49"/>
      <c r="J50" s="49"/>
      <c r="K50" s="49"/>
    </row>
    <row r="51" spans="1:11" ht="15" thickBot="1" x14ac:dyDescent="0.4">
      <c r="A51" s="10"/>
      <c r="B51" s="81" t="s">
        <v>108</v>
      </c>
      <c r="C51" s="81"/>
      <c r="D51" s="10"/>
      <c r="E51" s="10"/>
      <c r="F51" s="10"/>
      <c r="G51" s="10"/>
      <c r="H51" s="10"/>
      <c r="I51" s="10"/>
      <c r="J51" s="10"/>
      <c r="K51" s="10"/>
    </row>
    <row r="52" spans="1:11" ht="15" thickBot="1" x14ac:dyDescent="0.4">
      <c r="A52" s="10"/>
      <c r="B52" s="82" t="s">
        <v>109</v>
      </c>
      <c r="C52" s="83" t="s">
        <v>95</v>
      </c>
      <c r="D52" s="10"/>
      <c r="E52" s="10"/>
      <c r="F52" s="10"/>
      <c r="G52" s="10"/>
      <c r="H52" s="10"/>
      <c r="I52" s="10"/>
      <c r="J52" s="10"/>
      <c r="K52" s="10"/>
    </row>
    <row r="53" spans="1:11" ht="15" thickBot="1" x14ac:dyDescent="0.4">
      <c r="A53" s="10"/>
      <c r="B53" s="84" t="s">
        <v>110</v>
      </c>
      <c r="C53" s="85">
        <v>3.7854000000000001</v>
      </c>
      <c r="D53" s="10"/>
      <c r="E53" s="10"/>
      <c r="F53" s="86"/>
      <c r="G53" s="10"/>
      <c r="H53" s="10"/>
      <c r="I53" s="10"/>
      <c r="J53" s="10"/>
      <c r="K53" s="10"/>
    </row>
    <row r="54" spans="1:11" ht="29.5" thickBot="1" x14ac:dyDescent="0.4">
      <c r="A54" s="10"/>
      <c r="B54" s="84" t="s">
        <v>111</v>
      </c>
      <c r="C54" s="85" t="s">
        <v>112</v>
      </c>
      <c r="D54" s="31"/>
      <c r="E54" s="10"/>
      <c r="F54" s="86"/>
      <c r="G54" s="10"/>
      <c r="H54" s="10"/>
      <c r="I54" s="10"/>
      <c r="J54" s="10"/>
      <c r="K54" s="10"/>
    </row>
    <row r="55" spans="1:11" ht="29.5" thickBot="1" x14ac:dyDescent="0.4">
      <c r="A55" s="10"/>
      <c r="B55" s="84" t="s">
        <v>77</v>
      </c>
      <c r="C55" s="85" t="s">
        <v>113</v>
      </c>
      <c r="D55" s="31"/>
      <c r="E55" s="10"/>
      <c r="F55" s="10"/>
      <c r="G55" s="10"/>
      <c r="H55" s="10"/>
      <c r="I55" s="10"/>
      <c r="J55" s="10"/>
      <c r="K55" s="10"/>
    </row>
    <row r="56" spans="1:11" ht="29.5" thickBot="1" x14ac:dyDescent="0.4">
      <c r="A56" s="10"/>
      <c r="B56" s="87" t="s">
        <v>114</v>
      </c>
      <c r="C56" s="85" t="s">
        <v>115</v>
      </c>
      <c r="D56" s="10"/>
      <c r="E56" s="10"/>
      <c r="F56" s="10"/>
      <c r="G56" s="10"/>
      <c r="H56" s="10"/>
      <c r="I56" s="10"/>
      <c r="J56" s="10"/>
      <c r="K56" s="10"/>
    </row>
    <row r="57" spans="1:11" x14ac:dyDescent="0.35">
      <c r="A57" s="10"/>
      <c r="B57" s="11"/>
      <c r="C57" s="10"/>
      <c r="D57" s="10"/>
      <c r="E57" s="10"/>
      <c r="F57" s="10"/>
      <c r="G57" s="10"/>
      <c r="H57" s="10"/>
      <c r="I57" s="10"/>
      <c r="J57" s="10"/>
      <c r="K57" s="10"/>
    </row>
    <row r="58" spans="1:11" x14ac:dyDescent="0.35">
      <c r="A58" s="10"/>
      <c r="B58" s="11"/>
      <c r="C58" s="10"/>
      <c r="D58" s="10"/>
      <c r="E58" s="10"/>
      <c r="F58" s="10"/>
      <c r="G58" s="10"/>
      <c r="H58" s="10"/>
      <c r="I58" s="10"/>
      <c r="J58" s="10"/>
      <c r="K58" s="10"/>
    </row>
  </sheetData>
  <sheetProtection algorithmName="SHA-512" hashValue="awgHmLm6uevityTbIwlQaTrILR37O1IRsoR0vPLraRs8B29y5X/+B7vP/K0++8lohWUklTrxmH5Eok34p+xLvw==" saltValue="xVW6MrCkYD9DEP0ZvBC08g==" spinCount="100000" sheet="1" objects="1" scenarios="1"/>
  <protectedRanges>
    <protectedRange algorithmName="SHA-512" hashValue="v1SB9A6QrvQllnyPRRzvbzj4NOmA+SgqmG0TSsUuu8LX8eq1izUS4yI1f1983eaVc+CG1y/Y6NzafOk//Gf9mw==" saltValue="TDgpo4z95JWZdVpjoJQc/w==" spinCount="100000" sqref="C36:C43 C33:C34" name="Calculations"/>
    <protectedRange algorithmName="SHA-512" hashValue="O8zT98EwpyoftBlw6bfDi+i1cY8r+GOD8gLyc0iqNYxk2En+2HZ92sISgoDePSao3AGcv0Es8S/gVq/txsP+kA==" saltValue="3QVDVd8jQjKpkcYdRAB4zg==" spinCount="100000" sqref="C21:C23" name="Outputs"/>
    <protectedRange algorithmName="SHA-512" hashValue="gXBAZn6WWYFmmZ05HjfHaBcMy/MZU4dNwMYfA/i4Puz4M3r2L1RVtzL8ucvysiLNFjP6usxY8aLu/Il9yA+yrg==" saltValue="N9wSNTTeHqvq1qTO5ms0Yg==" spinCount="100000" sqref="C25:C26" name="Emissions Reductions Needed"/>
  </protectedRanges>
  <mergeCells count="5">
    <mergeCell ref="B2:D2"/>
    <mergeCell ref="B3:D3"/>
    <mergeCell ref="B4:D4"/>
    <mergeCell ref="E6:K6"/>
    <mergeCell ref="B51:C5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1E0D-0D04-420B-BF80-47CFFB01FB23}">
  <sheetPr>
    <tabColor theme="9" tint="0.59999389629810485"/>
  </sheetPr>
  <dimension ref="A1:K60"/>
  <sheetViews>
    <sheetView showGridLines="0" zoomScaleNormal="100" workbookViewId="0">
      <selection activeCell="B12" sqref="B12"/>
    </sheetView>
  </sheetViews>
  <sheetFormatPr defaultColWidth="0" defaultRowHeight="14.5" customHeight="1" zeroHeight="1" outlineLevelRow="1" x14ac:dyDescent="0.35"/>
  <cols>
    <col min="1" max="1" width="5.26953125" style="93" customWidth="1"/>
    <col min="2" max="2" width="43.7265625" style="145" customWidth="1"/>
    <col min="3" max="3" width="41.26953125" style="93" customWidth="1"/>
    <col min="4" max="4" width="14.26953125" style="93" customWidth="1"/>
    <col min="5" max="5" width="12.7265625" style="93" customWidth="1"/>
    <col min="6" max="11" width="8.54296875" style="93" hidden="1" customWidth="1"/>
    <col min="12" max="16384" width="8.54296875" style="93" hidden="1"/>
  </cols>
  <sheetData>
    <row r="1" spans="1:11" x14ac:dyDescent="0.35">
      <c r="A1" s="91"/>
      <c r="B1" s="92"/>
      <c r="C1" s="91"/>
      <c r="D1" s="91"/>
      <c r="E1" s="91"/>
      <c r="F1" s="91"/>
      <c r="G1" s="91"/>
      <c r="H1" s="91"/>
      <c r="I1" s="91"/>
      <c r="J1" s="91"/>
      <c r="K1" s="91"/>
    </row>
    <row r="2" spans="1:11" ht="23.5" x14ac:dyDescent="0.55000000000000004">
      <c r="A2" s="91"/>
      <c r="B2" s="94" t="s">
        <v>69</v>
      </c>
      <c r="C2" s="94"/>
      <c r="D2" s="94"/>
      <c r="E2" s="95"/>
      <c r="F2" s="91"/>
      <c r="G2" s="91"/>
      <c r="H2" s="91"/>
      <c r="I2" s="91"/>
      <c r="J2" s="91"/>
      <c r="K2" s="91"/>
    </row>
    <row r="3" spans="1:11" ht="28.15" customHeight="1" x14ac:dyDescent="0.35">
      <c r="A3" s="91"/>
      <c r="B3" s="96" t="s">
        <v>125</v>
      </c>
      <c r="C3" s="96"/>
      <c r="D3" s="96"/>
      <c r="E3" s="97"/>
      <c r="F3" s="91"/>
      <c r="G3" s="91"/>
      <c r="H3" s="91"/>
      <c r="I3" s="91"/>
      <c r="J3" s="91"/>
      <c r="K3" s="91"/>
    </row>
    <row r="4" spans="1:11" ht="52.5" customHeight="1" x14ac:dyDescent="0.35">
      <c r="A4" s="91"/>
      <c r="B4" s="96" t="s">
        <v>127</v>
      </c>
      <c r="C4" s="96"/>
      <c r="D4" s="96"/>
      <c r="E4" s="91"/>
      <c r="F4" s="91"/>
      <c r="G4" s="91"/>
      <c r="H4" s="91"/>
      <c r="I4" s="91"/>
      <c r="J4" s="91"/>
      <c r="K4" s="91"/>
    </row>
    <row r="5" spans="1:11" x14ac:dyDescent="0.35">
      <c r="A5" s="91"/>
      <c r="B5" s="98"/>
      <c r="C5" s="99"/>
      <c r="D5" s="99"/>
      <c r="E5" s="91"/>
      <c r="F5" s="91"/>
      <c r="G5" s="91"/>
      <c r="H5" s="91"/>
      <c r="I5" s="91"/>
      <c r="J5" s="91"/>
      <c r="K5" s="91"/>
    </row>
    <row r="6" spans="1:11" ht="15" thickBot="1" x14ac:dyDescent="0.4">
      <c r="A6" s="91"/>
      <c r="B6" s="100" t="s">
        <v>70</v>
      </c>
      <c r="C6" s="101"/>
      <c r="D6" s="101"/>
      <c r="E6" s="102"/>
      <c r="F6" s="102"/>
      <c r="G6" s="102"/>
      <c r="H6" s="102"/>
      <c r="I6" s="102"/>
      <c r="J6" s="102"/>
      <c r="K6" s="102"/>
    </row>
    <row r="7" spans="1:11" x14ac:dyDescent="0.35">
      <c r="A7" s="91"/>
      <c r="B7" s="103" t="s">
        <v>99</v>
      </c>
      <c r="C7" s="22">
        <v>3497</v>
      </c>
      <c r="D7" s="104" t="s">
        <v>89</v>
      </c>
      <c r="E7" s="105"/>
      <c r="F7" s="105"/>
      <c r="G7" s="105"/>
      <c r="H7" s="105"/>
      <c r="I7" s="105"/>
      <c r="J7" s="105"/>
      <c r="K7" s="105"/>
    </row>
    <row r="8" spans="1:11" x14ac:dyDescent="0.35">
      <c r="A8" s="91"/>
      <c r="B8" s="106"/>
      <c r="C8" s="101"/>
      <c r="D8" s="107"/>
      <c r="E8" s="105"/>
      <c r="F8" s="105"/>
      <c r="G8" s="105"/>
      <c r="H8" s="105"/>
      <c r="I8" s="105"/>
      <c r="J8" s="105"/>
      <c r="K8" s="105"/>
    </row>
    <row r="9" spans="1:11" x14ac:dyDescent="0.35">
      <c r="A9" s="91"/>
      <c r="B9" s="106" t="s">
        <v>116</v>
      </c>
      <c r="C9" s="89">
        <v>1000</v>
      </c>
      <c r="D9" s="108" t="s">
        <v>91</v>
      </c>
      <c r="E9" s="105"/>
      <c r="F9" s="105"/>
      <c r="G9" s="105"/>
      <c r="H9" s="105"/>
      <c r="I9" s="105"/>
      <c r="J9" s="105"/>
      <c r="K9" s="105"/>
    </row>
    <row r="10" spans="1:11" x14ac:dyDescent="0.35">
      <c r="A10" s="91"/>
      <c r="B10" s="106"/>
      <c r="C10" s="101"/>
      <c r="D10" s="107"/>
      <c r="E10" s="105"/>
      <c r="F10" s="105"/>
      <c r="G10" s="105"/>
      <c r="H10" s="105"/>
      <c r="I10" s="105"/>
      <c r="J10" s="105"/>
      <c r="K10" s="105"/>
    </row>
    <row r="11" spans="1:11" x14ac:dyDescent="0.35">
      <c r="A11" s="91"/>
      <c r="B11" s="109" t="s">
        <v>117</v>
      </c>
      <c r="C11" s="30">
        <v>3.0000000000000001E-3</v>
      </c>
      <c r="D11" s="108" t="s">
        <v>76</v>
      </c>
      <c r="E11" s="110"/>
      <c r="F11" s="91"/>
      <c r="G11" s="91"/>
      <c r="H11" s="91"/>
      <c r="I11" s="91"/>
      <c r="J11" s="91"/>
      <c r="K11" s="91"/>
    </row>
    <row r="12" spans="1:11" x14ac:dyDescent="0.35">
      <c r="A12" s="91"/>
      <c r="B12" s="109" t="s">
        <v>77</v>
      </c>
      <c r="C12" s="32">
        <v>43000</v>
      </c>
      <c r="D12" s="108" t="s">
        <v>78</v>
      </c>
      <c r="E12" s="91"/>
      <c r="F12" s="91"/>
      <c r="G12" s="91"/>
      <c r="H12" s="91"/>
      <c r="I12" s="91"/>
      <c r="J12" s="91"/>
      <c r="K12" s="91"/>
    </row>
    <row r="13" spans="1:11" x14ac:dyDescent="0.35">
      <c r="A13" s="91"/>
      <c r="B13" s="109" t="s">
        <v>103</v>
      </c>
      <c r="C13" s="33">
        <v>22.5</v>
      </c>
      <c r="D13" s="108" t="s">
        <v>80</v>
      </c>
      <c r="E13" s="91"/>
      <c r="F13" s="91"/>
      <c r="G13" s="91"/>
      <c r="H13" s="91"/>
      <c r="I13" s="91"/>
      <c r="J13" s="91"/>
      <c r="K13" s="91"/>
    </row>
    <row r="14" spans="1:11" x14ac:dyDescent="0.35">
      <c r="A14" s="91"/>
      <c r="B14" s="109" t="s">
        <v>81</v>
      </c>
      <c r="C14" s="33">
        <v>89</v>
      </c>
      <c r="D14" s="108" t="s">
        <v>80</v>
      </c>
      <c r="E14" s="91"/>
      <c r="F14" s="91"/>
      <c r="G14" s="91"/>
      <c r="H14" s="91"/>
      <c r="I14" s="91"/>
      <c r="J14" s="91"/>
      <c r="K14" s="91"/>
    </row>
    <row r="15" spans="1:11" x14ac:dyDescent="0.35">
      <c r="A15" s="91"/>
      <c r="B15" s="109"/>
      <c r="C15" s="91"/>
      <c r="D15" s="108"/>
      <c r="E15" s="91"/>
      <c r="F15" s="91"/>
      <c r="G15" s="91"/>
      <c r="H15" s="91"/>
      <c r="I15" s="91"/>
      <c r="J15" s="91"/>
      <c r="K15" s="91"/>
    </row>
    <row r="16" spans="1:11" x14ac:dyDescent="0.35">
      <c r="A16" s="91"/>
      <c r="B16" s="109" t="s">
        <v>82</v>
      </c>
      <c r="C16" s="34" t="s">
        <v>83</v>
      </c>
      <c r="D16" s="108"/>
      <c r="E16" s="95"/>
      <c r="F16" s="91"/>
      <c r="G16" s="91"/>
      <c r="H16" s="91"/>
      <c r="I16" s="91"/>
      <c r="J16" s="91"/>
      <c r="K16" s="91"/>
    </row>
    <row r="17" spans="1:11" ht="15" thickBot="1" x14ac:dyDescent="0.4">
      <c r="A17" s="91"/>
      <c r="B17" s="111" t="s">
        <v>84</v>
      </c>
      <c r="C17" s="36" t="s">
        <v>85</v>
      </c>
      <c r="D17" s="112"/>
      <c r="E17" s="91"/>
      <c r="F17" s="91"/>
      <c r="G17" s="91"/>
      <c r="H17" s="91"/>
      <c r="I17" s="91"/>
      <c r="J17" s="91"/>
      <c r="K17" s="91"/>
    </row>
    <row r="18" spans="1:11" x14ac:dyDescent="0.35">
      <c r="A18" s="91"/>
      <c r="B18" s="113" t="s">
        <v>86</v>
      </c>
      <c r="C18" s="101"/>
      <c r="D18" s="91"/>
      <c r="E18" s="91"/>
      <c r="F18" s="91"/>
      <c r="G18" s="91"/>
      <c r="H18" s="91"/>
      <c r="I18" s="91"/>
      <c r="J18" s="91"/>
      <c r="K18" s="91"/>
    </row>
    <row r="19" spans="1:11" x14ac:dyDescent="0.35">
      <c r="A19" s="91"/>
      <c r="B19" s="98"/>
      <c r="C19" s="99"/>
      <c r="D19" s="99"/>
      <c r="E19" s="91"/>
      <c r="F19" s="91"/>
      <c r="G19" s="91"/>
      <c r="H19" s="91"/>
      <c r="I19" s="91"/>
      <c r="J19" s="91"/>
      <c r="K19" s="91"/>
    </row>
    <row r="20" spans="1:11" ht="15" thickBot="1" x14ac:dyDescent="0.4">
      <c r="A20" s="91"/>
      <c r="B20" s="100" t="s">
        <v>87</v>
      </c>
      <c r="C20" s="101"/>
      <c r="D20" s="101"/>
      <c r="E20" s="95"/>
      <c r="F20" s="91"/>
      <c r="G20" s="91"/>
      <c r="H20" s="91"/>
      <c r="I20" s="91"/>
      <c r="J20" s="91"/>
      <c r="K20" s="91"/>
    </row>
    <row r="21" spans="1:11" x14ac:dyDescent="0.35">
      <c r="A21" s="91"/>
      <c r="B21" s="114" t="s">
        <v>118</v>
      </c>
      <c r="C21" s="40">
        <f>C33</f>
        <v>1165666.6666666667</v>
      </c>
      <c r="D21" s="104" t="s">
        <v>72</v>
      </c>
      <c r="E21" s="95"/>
      <c r="F21" s="91"/>
      <c r="G21" s="91"/>
      <c r="H21" s="91"/>
      <c r="I21" s="91"/>
      <c r="J21" s="91"/>
      <c r="K21" s="91"/>
    </row>
    <row r="22" spans="1:11" ht="15" thickBot="1" x14ac:dyDescent="0.4">
      <c r="A22" s="91"/>
      <c r="B22" s="111" t="s">
        <v>119</v>
      </c>
      <c r="C22" s="115">
        <f>C46</f>
        <v>3</v>
      </c>
      <c r="D22" s="112" t="s">
        <v>74</v>
      </c>
      <c r="E22" s="95"/>
      <c r="F22" s="91"/>
      <c r="G22" s="91"/>
      <c r="H22" s="91"/>
      <c r="I22" s="91"/>
      <c r="J22" s="91"/>
      <c r="K22" s="91"/>
    </row>
    <row r="23" spans="1:11" x14ac:dyDescent="0.35">
      <c r="A23" s="91"/>
      <c r="B23" s="116"/>
      <c r="C23" s="43"/>
      <c r="D23" s="91"/>
      <c r="E23" s="95"/>
      <c r="F23" s="91"/>
      <c r="G23" s="91"/>
      <c r="H23" s="91"/>
      <c r="I23" s="91"/>
      <c r="J23" s="91"/>
      <c r="K23" s="91"/>
    </row>
    <row r="24" spans="1:11" ht="15" thickBot="1" x14ac:dyDescent="0.4">
      <c r="A24" s="91"/>
      <c r="B24" s="100" t="s">
        <v>126</v>
      </c>
      <c r="C24" s="101"/>
      <c r="D24" s="101"/>
      <c r="E24" s="95"/>
      <c r="F24" s="110"/>
      <c r="G24" s="91"/>
      <c r="H24" s="91"/>
      <c r="I24" s="91"/>
      <c r="J24" s="91"/>
      <c r="K24" s="91"/>
    </row>
    <row r="25" spans="1:11" x14ac:dyDescent="0.35">
      <c r="A25" s="91"/>
      <c r="B25" s="114" t="s">
        <v>92</v>
      </c>
      <c r="C25" s="44">
        <f>C42</f>
        <v>9999.6715000000004</v>
      </c>
      <c r="D25" s="117" t="s">
        <v>93</v>
      </c>
      <c r="E25" s="95"/>
      <c r="F25" s="91"/>
      <c r="G25" s="91"/>
      <c r="H25" s="91"/>
      <c r="I25" s="91"/>
      <c r="J25" s="91"/>
      <c r="K25" s="91"/>
    </row>
    <row r="26" spans="1:11" ht="15" thickBot="1" x14ac:dyDescent="0.4">
      <c r="A26" s="91"/>
      <c r="B26" s="111" t="s">
        <v>94</v>
      </c>
      <c r="C26" s="46">
        <f>C50</f>
        <v>349.7114880223815</v>
      </c>
      <c r="D26" s="118" t="s">
        <v>95</v>
      </c>
      <c r="E26" s="95"/>
      <c r="F26" s="91"/>
      <c r="G26" s="91"/>
      <c r="H26" s="91"/>
      <c r="I26" s="91"/>
      <c r="J26" s="91"/>
      <c r="K26" s="91"/>
    </row>
    <row r="27" spans="1:11" x14ac:dyDescent="0.35">
      <c r="A27" s="91"/>
      <c r="B27" s="100"/>
      <c r="C27" s="101"/>
      <c r="D27" s="101"/>
      <c r="E27" s="91"/>
      <c r="F27" s="91"/>
      <c r="G27" s="91"/>
      <c r="H27" s="91"/>
      <c r="I27" s="91"/>
      <c r="J27" s="91"/>
      <c r="K27" s="91"/>
    </row>
    <row r="28" spans="1:11" x14ac:dyDescent="0.35">
      <c r="A28" s="91"/>
      <c r="B28" s="92"/>
      <c r="C28" s="119"/>
      <c r="D28" s="91"/>
      <c r="E28" s="91"/>
      <c r="F28" s="91"/>
      <c r="G28" s="91"/>
      <c r="H28" s="91"/>
      <c r="I28" s="91"/>
      <c r="J28" s="91"/>
      <c r="K28" s="91"/>
    </row>
    <row r="29" spans="1:11" x14ac:dyDescent="0.35">
      <c r="A29" s="91"/>
      <c r="B29" s="100" t="s">
        <v>96</v>
      </c>
      <c r="C29" s="101"/>
      <c r="D29" s="101"/>
      <c r="E29" s="91"/>
      <c r="F29" s="91"/>
      <c r="G29" s="91"/>
      <c r="H29" s="91"/>
      <c r="I29" s="91"/>
      <c r="J29" s="91"/>
      <c r="K29" s="91"/>
    </row>
    <row r="30" spans="1:11" ht="15" customHeight="1" outlineLevel="1" thickBot="1" x14ac:dyDescent="0.4">
      <c r="A30" s="91"/>
      <c r="B30" s="101" t="s">
        <v>97</v>
      </c>
      <c r="C30" s="101"/>
      <c r="D30" s="101"/>
      <c r="E30" s="95"/>
      <c r="F30" s="91"/>
      <c r="G30" s="91"/>
      <c r="H30" s="91"/>
      <c r="I30" s="91"/>
      <c r="J30" s="91"/>
      <c r="K30" s="91"/>
    </row>
    <row r="31" spans="1:11" ht="15" customHeight="1" outlineLevel="1" x14ac:dyDescent="0.35">
      <c r="A31" s="91"/>
      <c r="B31" s="120" t="s">
        <v>107</v>
      </c>
      <c r="C31" s="121">
        <f>C7</f>
        <v>3497</v>
      </c>
      <c r="D31" s="104" t="s">
        <v>89</v>
      </c>
      <c r="E31" s="95"/>
      <c r="F31" s="91"/>
      <c r="G31" s="91"/>
      <c r="H31" s="91"/>
      <c r="I31" s="91"/>
      <c r="J31" s="91"/>
      <c r="K31" s="91"/>
    </row>
    <row r="32" spans="1:11" ht="15" customHeight="1" outlineLevel="1" x14ac:dyDescent="0.35">
      <c r="A32" s="91"/>
      <c r="B32" s="122" t="s">
        <v>120</v>
      </c>
      <c r="C32" s="123">
        <f>C11</f>
        <v>3.0000000000000001E-3</v>
      </c>
      <c r="D32" s="108" t="s">
        <v>76</v>
      </c>
      <c r="E32" s="95"/>
      <c r="F32" s="91"/>
      <c r="G32" s="91"/>
      <c r="H32" s="91"/>
      <c r="I32" s="91"/>
      <c r="J32" s="91"/>
      <c r="K32" s="91"/>
    </row>
    <row r="33" spans="1:11" ht="14.65" customHeight="1" outlineLevel="1" x14ac:dyDescent="0.35">
      <c r="A33" s="91"/>
      <c r="B33" s="122" t="s">
        <v>98</v>
      </c>
      <c r="C33" s="124">
        <f>C31/C32</f>
        <v>1165666.6666666667</v>
      </c>
      <c r="D33" s="108" t="s">
        <v>72</v>
      </c>
      <c r="E33" s="91"/>
      <c r="F33" s="91"/>
      <c r="G33" s="91"/>
      <c r="H33" s="91"/>
      <c r="I33" s="91"/>
      <c r="J33" s="91"/>
      <c r="K33" s="91"/>
    </row>
    <row r="34" spans="1:11" ht="14.65" customHeight="1" outlineLevel="1" x14ac:dyDescent="0.35">
      <c r="A34" s="91"/>
      <c r="B34" s="122"/>
      <c r="C34" s="124"/>
      <c r="D34" s="108"/>
      <c r="E34" s="91"/>
      <c r="F34" s="91"/>
      <c r="G34" s="91"/>
      <c r="H34" s="91"/>
      <c r="I34" s="91"/>
      <c r="J34" s="91"/>
      <c r="K34" s="91"/>
    </row>
    <row r="35" spans="1:11" ht="14.65" customHeight="1" outlineLevel="1" x14ac:dyDescent="0.35">
      <c r="A35" s="91"/>
      <c r="B35" s="122" t="s">
        <v>102</v>
      </c>
      <c r="C35" s="125">
        <f>C14</f>
        <v>89</v>
      </c>
      <c r="D35" s="108" t="s">
        <v>80</v>
      </c>
      <c r="E35" s="91"/>
      <c r="F35" s="91"/>
      <c r="G35" s="91"/>
      <c r="H35" s="91"/>
      <c r="I35" s="91"/>
      <c r="J35" s="91"/>
      <c r="K35" s="91"/>
    </row>
    <row r="36" spans="1:11" ht="14.65" customHeight="1" outlineLevel="1" x14ac:dyDescent="0.35">
      <c r="A36" s="91"/>
      <c r="B36" s="122" t="s">
        <v>103</v>
      </c>
      <c r="C36" s="125">
        <f>C13</f>
        <v>22.5</v>
      </c>
      <c r="D36" s="108" t="s">
        <v>80</v>
      </c>
      <c r="E36" s="91"/>
      <c r="F36" s="91"/>
      <c r="G36" s="91"/>
      <c r="H36" s="91"/>
      <c r="I36" s="91"/>
      <c r="J36" s="91"/>
      <c r="K36" s="91"/>
    </row>
    <row r="37" spans="1:11" ht="14.65" customHeight="1" outlineLevel="1" x14ac:dyDescent="0.35">
      <c r="A37" s="91"/>
      <c r="B37" s="122" t="s">
        <v>104</v>
      </c>
      <c r="C37" s="126">
        <f>C35-C13</f>
        <v>66.5</v>
      </c>
      <c r="D37" s="108" t="s">
        <v>80</v>
      </c>
      <c r="E37" s="91"/>
      <c r="F37" s="91"/>
      <c r="G37" s="91"/>
      <c r="H37" s="91"/>
      <c r="I37" s="91"/>
      <c r="J37" s="91"/>
      <c r="K37" s="91"/>
    </row>
    <row r="38" spans="1:11" ht="14.65" customHeight="1" outlineLevel="1" x14ac:dyDescent="0.35">
      <c r="A38" s="91"/>
      <c r="B38" s="106"/>
      <c r="C38" s="101"/>
      <c r="D38" s="107"/>
      <c r="E38" s="91"/>
      <c r="F38" s="91"/>
      <c r="G38" s="91"/>
      <c r="H38" s="91"/>
      <c r="I38" s="91"/>
      <c r="J38" s="91"/>
      <c r="K38" s="91"/>
    </row>
    <row r="39" spans="1:11" ht="14.65" customHeight="1" outlineLevel="1" x14ac:dyDescent="0.35">
      <c r="A39" s="91"/>
      <c r="B39" s="122" t="s">
        <v>77</v>
      </c>
      <c r="C39" s="65">
        <f>C12</f>
        <v>43000</v>
      </c>
      <c r="D39" s="108" t="s">
        <v>78</v>
      </c>
      <c r="E39" s="91"/>
      <c r="F39" s="91"/>
      <c r="G39" s="91"/>
      <c r="H39" s="91"/>
      <c r="I39" s="91"/>
      <c r="J39" s="91"/>
      <c r="K39" s="91"/>
    </row>
    <row r="40" spans="1:11" ht="14.65" customHeight="1" outlineLevel="1" x14ac:dyDescent="0.35">
      <c r="A40" s="91"/>
      <c r="B40" s="122" t="s">
        <v>105</v>
      </c>
      <c r="C40" s="127">
        <f>C37*C39/10^6</f>
        <v>2.8595000000000002</v>
      </c>
      <c r="D40" s="108" t="s">
        <v>106</v>
      </c>
      <c r="E40" s="91"/>
      <c r="F40" s="91"/>
      <c r="G40" s="91"/>
      <c r="H40" s="91"/>
      <c r="I40" s="91"/>
      <c r="J40" s="91"/>
      <c r="K40" s="91"/>
    </row>
    <row r="41" spans="1:11" ht="14.65" customHeight="1" outlineLevel="1" x14ac:dyDescent="0.35">
      <c r="A41" s="91"/>
      <c r="B41" s="122" t="s">
        <v>107</v>
      </c>
      <c r="C41" s="128">
        <f>C7</f>
        <v>3497</v>
      </c>
      <c r="D41" s="108" t="s">
        <v>89</v>
      </c>
      <c r="E41" s="91"/>
      <c r="F41" s="91"/>
      <c r="G41" s="91"/>
      <c r="H41" s="91"/>
      <c r="I41" s="91"/>
      <c r="J41" s="91"/>
      <c r="K41" s="91"/>
    </row>
    <row r="42" spans="1:11" ht="14.65" customHeight="1" outlineLevel="1" x14ac:dyDescent="0.35">
      <c r="A42" s="91"/>
      <c r="B42" s="109" t="s">
        <v>92</v>
      </c>
      <c r="C42" s="129">
        <f>C41*C40</f>
        <v>9999.6715000000004</v>
      </c>
      <c r="D42" s="130" t="s">
        <v>93</v>
      </c>
      <c r="E42" s="91"/>
      <c r="F42" s="91"/>
      <c r="G42" s="91"/>
      <c r="H42" s="91"/>
      <c r="I42" s="91"/>
      <c r="J42" s="91"/>
      <c r="K42" s="91"/>
    </row>
    <row r="43" spans="1:11" ht="14.65" customHeight="1" outlineLevel="1" x14ac:dyDescent="0.35">
      <c r="A43" s="91"/>
      <c r="B43" s="122"/>
      <c r="C43" s="131"/>
      <c r="D43" s="108"/>
      <c r="E43" s="91"/>
      <c r="F43" s="91"/>
      <c r="G43" s="91"/>
      <c r="H43" s="91"/>
      <c r="I43" s="91"/>
      <c r="J43" s="91"/>
      <c r="K43" s="91"/>
    </row>
    <row r="44" spans="1:11" ht="14.65" customHeight="1" outlineLevel="1" x14ac:dyDescent="0.35">
      <c r="A44" s="91"/>
      <c r="B44" s="132" t="s">
        <v>116</v>
      </c>
      <c r="C44" s="133">
        <f>C9</f>
        <v>1000</v>
      </c>
      <c r="D44" s="108" t="s">
        <v>91</v>
      </c>
      <c r="E44" s="91"/>
      <c r="F44" s="91"/>
      <c r="G44" s="91"/>
      <c r="H44" s="91"/>
      <c r="I44" s="91"/>
      <c r="J44" s="91"/>
      <c r="K44" s="91"/>
    </row>
    <row r="45" spans="1:11" ht="14.65" customHeight="1" outlineLevel="1" x14ac:dyDescent="0.35">
      <c r="A45" s="91"/>
      <c r="B45" s="132" t="s">
        <v>121</v>
      </c>
      <c r="C45" s="134">
        <f>C11</f>
        <v>3.0000000000000001E-3</v>
      </c>
      <c r="D45" s="108" t="s">
        <v>76</v>
      </c>
      <c r="E45" s="91"/>
      <c r="F45" s="91"/>
      <c r="G45" s="91"/>
      <c r="H45" s="91"/>
      <c r="I45" s="91"/>
      <c r="J45" s="91"/>
      <c r="K45" s="91"/>
    </row>
    <row r="46" spans="1:11" ht="14.65" customHeight="1" outlineLevel="1" x14ac:dyDescent="0.35">
      <c r="A46" s="91"/>
      <c r="B46" s="132" t="s">
        <v>122</v>
      </c>
      <c r="C46" s="135">
        <f>C44*C45</f>
        <v>3</v>
      </c>
      <c r="D46" s="108" t="s">
        <v>74</v>
      </c>
      <c r="E46" s="91"/>
      <c r="F46" s="91"/>
      <c r="G46" s="91"/>
      <c r="H46" s="91"/>
      <c r="I46" s="91"/>
      <c r="J46" s="91"/>
      <c r="K46" s="91"/>
    </row>
    <row r="47" spans="1:11" ht="14.65" customHeight="1" outlineLevel="1" x14ac:dyDescent="0.35">
      <c r="A47" s="91"/>
      <c r="B47" s="132"/>
      <c r="C47" s="135"/>
      <c r="D47" s="108"/>
      <c r="E47" s="91"/>
      <c r="F47" s="91"/>
      <c r="G47" s="91"/>
      <c r="H47" s="91"/>
      <c r="I47" s="91"/>
      <c r="J47" s="91"/>
      <c r="K47" s="91"/>
    </row>
    <row r="48" spans="1:11" ht="14.65" customHeight="1" outlineLevel="1" x14ac:dyDescent="0.35">
      <c r="A48" s="91"/>
      <c r="B48" s="132" t="s">
        <v>116</v>
      </c>
      <c r="C48" s="133">
        <f>C9</f>
        <v>1000</v>
      </c>
      <c r="D48" s="108" t="s">
        <v>91</v>
      </c>
      <c r="E48" s="91"/>
      <c r="F48" s="91"/>
      <c r="G48" s="91"/>
      <c r="H48" s="91"/>
      <c r="I48" s="91"/>
      <c r="J48" s="91"/>
      <c r="K48" s="91"/>
    </row>
    <row r="49" spans="1:11" ht="14.65" customHeight="1" outlineLevel="1" x14ac:dyDescent="0.35">
      <c r="A49" s="91"/>
      <c r="B49" s="122" t="s">
        <v>105</v>
      </c>
      <c r="C49" s="136">
        <f>C40</f>
        <v>2.8595000000000002</v>
      </c>
      <c r="D49" s="108" t="s">
        <v>106</v>
      </c>
      <c r="E49" s="91"/>
      <c r="F49" s="91"/>
      <c r="G49" s="91"/>
      <c r="H49" s="91"/>
      <c r="I49" s="91"/>
      <c r="J49" s="91"/>
      <c r="K49" s="91"/>
    </row>
    <row r="50" spans="1:11" ht="14.65" customHeight="1" outlineLevel="1" thickBot="1" x14ac:dyDescent="0.4">
      <c r="A50" s="91"/>
      <c r="B50" s="111" t="s">
        <v>94</v>
      </c>
      <c r="C50" s="137">
        <f>C48/C49</f>
        <v>349.7114880223815</v>
      </c>
      <c r="D50" s="118" t="s">
        <v>95</v>
      </c>
      <c r="E50" s="91"/>
      <c r="F50" s="91"/>
      <c r="G50" s="91"/>
      <c r="H50" s="91"/>
      <c r="I50" s="91"/>
      <c r="J50" s="91"/>
      <c r="K50" s="91"/>
    </row>
    <row r="51" spans="1:11" ht="14.65" customHeight="1" outlineLevel="1" x14ac:dyDescent="0.35">
      <c r="A51" s="91"/>
      <c r="B51" s="116"/>
      <c r="C51" s="131"/>
      <c r="D51" s="91"/>
      <c r="E51" s="91"/>
      <c r="F51" s="91"/>
      <c r="G51" s="91"/>
      <c r="H51" s="91"/>
      <c r="I51" s="91"/>
      <c r="J51" s="91"/>
      <c r="K51" s="91"/>
    </row>
    <row r="52" spans="1:11" x14ac:dyDescent="0.35">
      <c r="A52" s="91"/>
      <c r="B52" s="92"/>
      <c r="C52" s="91"/>
      <c r="D52" s="91"/>
      <c r="E52" s="91"/>
      <c r="F52" s="91"/>
      <c r="G52" s="91"/>
      <c r="H52" s="91"/>
      <c r="I52" s="91"/>
      <c r="J52" s="91"/>
      <c r="K52" s="91"/>
    </row>
    <row r="53" spans="1:11" ht="15" thickBot="1" x14ac:dyDescent="0.4">
      <c r="A53" s="91"/>
      <c r="B53" s="138" t="s">
        <v>108</v>
      </c>
      <c r="C53" s="138"/>
      <c r="D53" s="91"/>
      <c r="E53" s="91"/>
      <c r="F53" s="91"/>
      <c r="G53" s="91"/>
      <c r="H53" s="91"/>
      <c r="I53" s="91"/>
      <c r="J53" s="91"/>
      <c r="K53" s="91"/>
    </row>
    <row r="54" spans="1:11" ht="15" thickBot="1" x14ac:dyDescent="0.4">
      <c r="A54" s="91"/>
      <c r="B54" s="139" t="s">
        <v>109</v>
      </c>
      <c r="C54" s="140" t="s">
        <v>95</v>
      </c>
      <c r="D54" s="91"/>
      <c r="E54" s="91"/>
      <c r="F54" s="91"/>
      <c r="G54" s="91"/>
      <c r="H54" s="91"/>
      <c r="I54" s="91"/>
      <c r="J54" s="91"/>
      <c r="K54" s="91"/>
    </row>
    <row r="55" spans="1:11" ht="15" thickBot="1" x14ac:dyDescent="0.4">
      <c r="A55" s="91"/>
      <c r="B55" s="141" t="s">
        <v>110</v>
      </c>
      <c r="C55" s="142">
        <v>3.7854000000000001</v>
      </c>
      <c r="D55" s="91"/>
      <c r="E55" s="91"/>
      <c r="F55" s="143"/>
      <c r="G55" s="91"/>
      <c r="H55" s="91"/>
      <c r="I55" s="91"/>
      <c r="J55" s="91"/>
      <c r="K55" s="91"/>
    </row>
    <row r="56" spans="1:11" ht="29.5" thickBot="1" x14ac:dyDescent="0.4">
      <c r="A56" s="91"/>
      <c r="B56" s="141" t="s">
        <v>111</v>
      </c>
      <c r="C56" s="142" t="s">
        <v>112</v>
      </c>
      <c r="D56" s="110"/>
      <c r="E56" s="91"/>
      <c r="F56" s="143"/>
      <c r="G56" s="91"/>
      <c r="H56" s="91"/>
      <c r="I56" s="91"/>
      <c r="J56" s="91"/>
      <c r="K56" s="91"/>
    </row>
    <row r="57" spans="1:11" ht="29.5" thickBot="1" x14ac:dyDescent="0.4">
      <c r="A57" s="91"/>
      <c r="B57" s="141" t="s">
        <v>77</v>
      </c>
      <c r="C57" s="142" t="s">
        <v>113</v>
      </c>
      <c r="D57" s="110"/>
      <c r="E57" s="91"/>
      <c r="F57" s="91"/>
      <c r="G57" s="91"/>
      <c r="H57" s="91"/>
      <c r="I57" s="91"/>
      <c r="J57" s="91"/>
      <c r="K57" s="91"/>
    </row>
    <row r="58" spans="1:11" ht="29.5" thickBot="1" x14ac:dyDescent="0.4">
      <c r="A58" s="91"/>
      <c r="B58" s="144" t="s">
        <v>114</v>
      </c>
      <c r="C58" s="142" t="s">
        <v>115</v>
      </c>
      <c r="D58" s="91"/>
      <c r="E58" s="91"/>
      <c r="F58" s="91"/>
      <c r="G58" s="91"/>
      <c r="H58" s="91"/>
      <c r="I58" s="91"/>
      <c r="J58" s="91"/>
      <c r="K58" s="91"/>
    </row>
    <row r="59" spans="1:11" x14ac:dyDescent="0.35">
      <c r="A59" s="91"/>
      <c r="B59" s="92"/>
      <c r="C59" s="91"/>
      <c r="D59" s="91"/>
      <c r="E59" s="91"/>
      <c r="F59" s="91"/>
      <c r="G59" s="91"/>
      <c r="H59" s="91"/>
      <c r="I59" s="91"/>
      <c r="J59" s="91"/>
      <c r="K59" s="91"/>
    </row>
    <row r="60" spans="1:11" x14ac:dyDescent="0.35">
      <c r="A60" s="91"/>
      <c r="B60" s="92"/>
      <c r="C60" s="91"/>
      <c r="D60" s="91"/>
      <c r="E60" s="91"/>
      <c r="F60" s="91"/>
      <c r="G60" s="91"/>
      <c r="H60" s="91"/>
      <c r="I60" s="91"/>
      <c r="J60" s="91"/>
      <c r="K60" s="91"/>
    </row>
  </sheetData>
  <sheetProtection algorithmName="SHA-512" hashValue="vPfJlA4/psC7ByrecxF1i6pvgao0dNy9hZ6ywudUjw+mjopsc3ktxju++PNUQ4MxVB+jUnq5c8J9lmK0kYWgtg==" saltValue="U9uCpwCHEDoUP26LZw8TNQ==" spinCount="100000" sheet="1" objects="1" scenarios="1"/>
  <protectedRanges>
    <protectedRange algorithmName="SHA-512" hashValue="v1SB9A6QrvQllnyPRRzvbzj4NOmA+SgqmG0TSsUuu8LX8eq1izUS4yI1f1983eaVc+CG1y/Y6NzafOk//Gf9mw==" saltValue="TDgpo4z95JWZdVpjoJQc/w==" spinCount="100000" sqref="C33:C42" name="Calculations"/>
    <protectedRange algorithmName="SHA-512" hashValue="O8zT98EwpyoftBlw6bfDi+i1cY8r+GOD8gLyc0iqNYxk2En+2HZ92sISgoDePSao3AGcv0Es8S/gVq/txsP+kA==" saltValue="3QVDVd8jQjKpkcYdRAB4zg==" spinCount="100000" sqref="C21:C23" name="Outputs"/>
    <protectedRange algorithmName="SHA-512" hashValue="gXBAZn6WWYFmmZ05HjfHaBcMy/MZU4dNwMYfA/i4Puz4M3r2L1RVtzL8ucvysiLNFjP6usxY8aLu/Il9yA+yrg==" saltValue="N9wSNTTeHqvq1qTO5ms0Yg==" spinCount="100000" sqref="C25:C26" name="Emissions Reductions Needed"/>
  </protectedRanges>
  <mergeCells count="5">
    <mergeCell ref="B2:D2"/>
    <mergeCell ref="B3:D3"/>
    <mergeCell ref="B4:D4"/>
    <mergeCell ref="E6:K6"/>
    <mergeCell ref="B53:C5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5D29F-0727-4461-BBF6-C88D7DDB4F5C}">
  <dimension ref="B2:D8"/>
  <sheetViews>
    <sheetView showGridLines="0" workbookViewId="0">
      <selection activeCell="D9" sqref="D9"/>
    </sheetView>
  </sheetViews>
  <sheetFormatPr defaultRowHeight="14.5" x14ac:dyDescent="0.35"/>
  <cols>
    <col min="3" max="3" width="26.453125" customWidth="1"/>
    <col min="4" max="4" width="22.26953125" customWidth="1"/>
  </cols>
  <sheetData>
    <row r="2" spans="2:4" ht="15" thickBot="1" x14ac:dyDescent="0.4"/>
    <row r="3" spans="2:4" ht="26" x14ac:dyDescent="0.35">
      <c r="B3" s="3" t="s">
        <v>5</v>
      </c>
      <c r="C3" s="3" t="s">
        <v>8</v>
      </c>
      <c r="D3" s="3" t="s">
        <v>12</v>
      </c>
    </row>
    <row r="4" spans="2:4" x14ac:dyDescent="0.35">
      <c r="B4" s="1" t="s">
        <v>4</v>
      </c>
      <c r="C4" s="2" t="s">
        <v>11</v>
      </c>
      <c r="D4" s="1" t="s">
        <v>13</v>
      </c>
    </row>
    <row r="5" spans="2:4" x14ac:dyDescent="0.35">
      <c r="B5" s="1" t="s">
        <v>3</v>
      </c>
      <c r="C5" s="2" t="s">
        <v>9</v>
      </c>
      <c r="D5" s="1" t="s">
        <v>14</v>
      </c>
    </row>
    <row r="6" spans="2:4" x14ac:dyDescent="0.35">
      <c r="B6" s="1" t="s">
        <v>4</v>
      </c>
      <c r="C6" s="2" t="s">
        <v>10</v>
      </c>
      <c r="D6" s="1" t="s">
        <v>16</v>
      </c>
    </row>
    <row r="7" spans="2:4" x14ac:dyDescent="0.35">
      <c r="D7" s="4" t="s">
        <v>17</v>
      </c>
    </row>
    <row r="8" spans="2:4" x14ac:dyDescent="0.35">
      <c r="D8" s="1"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e843a74-d545-4bc4-8891-ee0c7f57ba06">
      <Terms xmlns="http://schemas.microsoft.com/office/infopath/2007/PartnerControls"/>
    </lcf76f155ced4ddcb4097134ff3c332f>
    <TaxCatchAll xmlns="8b76b64c-97a1-4dd1-a32c-75872b473ebb"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84849AFFC86D4EA12BAB9779AAB484" ma:contentTypeVersion="15" ma:contentTypeDescription="Create a new document." ma:contentTypeScope="" ma:versionID="4d507c29fa780bc48de822b1ac030608">
  <xsd:schema xmlns:xsd="http://www.w3.org/2001/XMLSchema" xmlns:xs="http://www.w3.org/2001/XMLSchema" xmlns:p="http://schemas.microsoft.com/office/2006/metadata/properties" xmlns:ns1="http://schemas.microsoft.com/sharepoint/v3" xmlns:ns2="be843a74-d545-4bc4-8891-ee0c7f57ba06" xmlns:ns3="8b76b64c-97a1-4dd1-a32c-75872b473ebb" targetNamespace="http://schemas.microsoft.com/office/2006/metadata/properties" ma:root="true" ma:fieldsID="b996a910eb9f058ad063a3908f9a2aa0" ns1:_="" ns2:_="" ns3:_="">
    <xsd:import namespace="http://schemas.microsoft.com/sharepoint/v3"/>
    <xsd:import namespace="be843a74-d545-4bc4-8891-ee0c7f57ba06"/>
    <xsd:import namespace="8b76b64c-97a1-4dd1-a32c-75872b473ebb"/>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843a74-d545-4bc4-8891-ee0c7f57ba0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0bcc0fa-3e6c-43ec-9ac2-7fa12d4b9aa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76b64c-97a1-4dd1-a32c-75872b473eb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772acf4-80f0-42e6-bb8e-cd16e2f5a930}" ma:internalName="TaxCatchAll" ma:showField="CatchAllData" ma:web="8b76b64c-97a1-4dd1-a32c-75872b473e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00A28-2E24-4393-A9E2-3B85ACEC8911}">
  <ds:schemaRefs>
    <ds:schemaRef ds:uri="http://schemas.microsoft.com/office/infopath/2007/PartnerControls"/>
    <ds:schemaRef ds:uri="http://purl.org/dc/dcmitype/"/>
    <ds:schemaRef ds:uri="be843a74-d545-4bc4-8891-ee0c7f57ba06"/>
    <ds:schemaRef ds:uri="8b76b64c-97a1-4dd1-a32c-75872b473ebb"/>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schemas.microsoft.com/sharepoint/v3"/>
    <ds:schemaRef ds:uri="http://purl.org/dc/elements/1.1/"/>
  </ds:schemaRefs>
</ds:datastoreItem>
</file>

<file path=customXml/itemProps2.xml><?xml version="1.0" encoding="utf-8"?>
<ds:datastoreItem xmlns:ds="http://schemas.openxmlformats.org/officeDocument/2006/customXml" ds:itemID="{669D7DF5-7DAE-416C-BB3A-BBB6CCEF862B}">
  <ds:schemaRefs>
    <ds:schemaRef ds:uri="http://schemas.microsoft.com/sharepoint/v3/contenttype/forms"/>
  </ds:schemaRefs>
</ds:datastoreItem>
</file>

<file path=customXml/itemProps3.xml><?xml version="1.0" encoding="utf-8"?>
<ds:datastoreItem xmlns:ds="http://schemas.openxmlformats.org/officeDocument/2006/customXml" ds:itemID="{4FFEC707-F7AE-49F5-B53F-65B27492A3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e843a74-d545-4bc4-8891-ee0c7f57ba06"/>
    <ds:schemaRef ds:uri="8b76b64c-97a1-4dd1-a32c-75872b473e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SAFc Procurement RFI</vt:lpstr>
      <vt:lpstr>Price Conversions_Gallons </vt:lpstr>
      <vt:lpstr>Price Conversions_Tonnes</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Coulombe</dc:creator>
  <cp:keywords/>
  <dc:description/>
  <cp:lastModifiedBy>Alex Coulombe</cp:lastModifiedBy>
  <cp:revision/>
  <dcterms:created xsi:type="dcterms:W3CDTF">2026-06-24T17:06:56Z</dcterms:created>
  <dcterms:modified xsi:type="dcterms:W3CDTF">2026-08-04T21:00:22Z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0x0101003184849AFFC86D4EA12BAB9779AAB484</vt:lpwstr>
  </property>
  <property fmtid="{D5CDD505-2E9C-101B-9397-08002B2CF9AE}" pid="3" name="MediaServiceImageTags">
    <vt:lpwstr/>
  </property>
</Properties>
</file>